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PRAS\2021\PROCESSOS\PROC 014305 - FOTOVOLTAICO\"/>
    </mc:Choice>
  </mc:AlternateContent>
  <bookViews>
    <workbookView xWindow="0" yWindow="0" windowWidth="38400" windowHeight="17730"/>
  </bookViews>
  <sheets>
    <sheet name="Resumo" sheetId="10" r:id="rId1"/>
    <sheet name="Orçamento Sintético" sheetId="1" r:id="rId2"/>
    <sheet name="Orçamento Analítico" sheetId="2" r:id="rId3"/>
    <sheet name="Cronograma Fisico Financeiro" sheetId="9" r:id="rId4"/>
    <sheet name="Curva ABC de Insumos" sheetId="3" r:id="rId5"/>
    <sheet name="Curva ABC de Serviços" sheetId="4" r:id="rId6"/>
    <sheet name="BDI" sheetId="5" r:id="rId7"/>
    <sheet name="BDI DIFERENCIADO" sheetId="6" r:id="rId8"/>
    <sheet name="ENCARGOS (SINAPI 12.2022)" sheetId="7" r:id="rId9"/>
  </sheets>
  <calcPr calcId="162913"/>
</workbook>
</file>

<file path=xl/calcChain.xml><?xml version="1.0" encoding="utf-8"?>
<calcChain xmlns="http://schemas.openxmlformats.org/spreadsheetml/2006/main">
  <c r="K5" i="10" l="1"/>
  <c r="K6" i="10"/>
  <c r="K7" i="10"/>
  <c r="K8" i="10"/>
  <c r="K9" i="10"/>
  <c r="K10" i="10"/>
  <c r="K11" i="10"/>
  <c r="K12" i="10"/>
  <c r="K13" i="10"/>
  <c r="C19" i="7" l="1"/>
  <c r="C40" i="7" s="1"/>
  <c r="D19" i="7"/>
  <c r="E19" i="7"/>
  <c r="F19" i="7"/>
  <c r="C30" i="7"/>
  <c r="D30" i="7"/>
  <c r="E30" i="7"/>
  <c r="F30" i="7"/>
  <c r="C36" i="7"/>
  <c r="D36" i="7"/>
  <c r="E36" i="7"/>
  <c r="F36" i="7"/>
  <c r="C39" i="7"/>
  <c r="D39" i="7"/>
  <c r="D40" i="7" s="1"/>
  <c r="E39" i="7"/>
  <c r="F39" i="7"/>
  <c r="E40" i="7"/>
  <c r="F40" i="7"/>
  <c r="D10" i="6"/>
  <c r="D14" i="6"/>
  <c r="D23" i="6" s="1"/>
  <c r="D24" i="6" s="1"/>
  <c r="D16" i="6"/>
  <c r="D18" i="6"/>
  <c r="D10" i="5"/>
  <c r="D23" i="5" s="1"/>
  <c r="D24" i="5" s="1"/>
  <c r="D14" i="5"/>
  <c r="D16" i="5"/>
  <c r="D18" i="5"/>
  <c r="K46" i="1" l="1"/>
  <c r="J46" i="1"/>
  <c r="M46" i="1" s="1"/>
  <c r="N45" i="1"/>
  <c r="K44" i="1"/>
  <c r="J44" i="1"/>
  <c r="M44" i="1" s="1"/>
  <c r="N43" i="1"/>
  <c r="K42" i="1"/>
  <c r="J42" i="1"/>
  <c r="M42" i="1" s="1"/>
  <c r="M41" i="1"/>
  <c r="N41" i="1" s="1"/>
  <c r="K41" i="1"/>
  <c r="J41" i="1"/>
  <c r="N40" i="1"/>
  <c r="K39" i="1"/>
  <c r="J39" i="1"/>
  <c r="M39" i="1" s="1"/>
  <c r="K38" i="1"/>
  <c r="J38" i="1"/>
  <c r="M38" i="1" s="1"/>
  <c r="K37" i="1"/>
  <c r="J37" i="1"/>
  <c r="M37" i="1" s="1"/>
  <c r="N36" i="1"/>
  <c r="M36" i="1"/>
  <c r="L36" i="1" s="1"/>
  <c r="K36" i="1"/>
  <c r="J36" i="1"/>
  <c r="K35" i="1"/>
  <c r="J35" i="1"/>
  <c r="M35" i="1" s="1"/>
  <c r="M34" i="1"/>
  <c r="L34" i="1" s="1"/>
  <c r="K34" i="1"/>
  <c r="J34" i="1"/>
  <c r="N33" i="1"/>
  <c r="K32" i="1"/>
  <c r="J32" i="1"/>
  <c r="M32" i="1" s="1"/>
  <c r="N31" i="1"/>
  <c r="M31" i="1"/>
  <c r="L31" i="1" s="1"/>
  <c r="K31" i="1"/>
  <c r="J31" i="1"/>
  <c r="K30" i="1"/>
  <c r="J30" i="1"/>
  <c r="M30" i="1" s="1"/>
  <c r="K29" i="1"/>
  <c r="J29" i="1"/>
  <c r="M29" i="1" s="1"/>
  <c r="K28" i="1"/>
  <c r="J28" i="1"/>
  <c r="M28" i="1" s="1"/>
  <c r="M27" i="1"/>
  <c r="L27" i="1" s="1"/>
  <c r="K27" i="1"/>
  <c r="J27" i="1"/>
  <c r="N26" i="1"/>
  <c r="K25" i="1"/>
  <c r="J25" i="1"/>
  <c r="M25" i="1" s="1"/>
  <c r="M24" i="1"/>
  <c r="N24" i="1" s="1"/>
  <c r="K24" i="1"/>
  <c r="L24" i="1" s="1"/>
  <c r="J24" i="1"/>
  <c r="M23" i="1"/>
  <c r="N23" i="1" s="1"/>
  <c r="K23" i="1"/>
  <c r="L23" i="1" s="1"/>
  <c r="J23" i="1"/>
  <c r="N22" i="1"/>
  <c r="M22" i="1"/>
  <c r="L22" i="1" s="1"/>
  <c r="K22" i="1"/>
  <c r="J22" i="1"/>
  <c r="N21" i="1"/>
  <c r="K20" i="1"/>
  <c r="J20" i="1"/>
  <c r="M20" i="1" s="1"/>
  <c r="M19" i="1"/>
  <c r="N19" i="1" s="1"/>
  <c r="K19" i="1"/>
  <c r="J19" i="1"/>
  <c r="N18" i="1"/>
  <c r="M17" i="1"/>
  <c r="N17" i="1" s="1"/>
  <c r="K17" i="1"/>
  <c r="J17" i="1"/>
  <c r="M16" i="1"/>
  <c r="N16" i="1" s="1"/>
  <c r="L16" i="1"/>
  <c r="K16" i="1"/>
  <c r="J16" i="1"/>
  <c r="K15" i="1"/>
  <c r="J15" i="1"/>
  <c r="M15" i="1" s="1"/>
  <c r="M14" i="1"/>
  <c r="N14" i="1" s="1"/>
  <c r="K14" i="1"/>
  <c r="J14" i="1"/>
  <c r="M13" i="1"/>
  <c r="N13" i="1" s="1"/>
  <c r="K13" i="1"/>
  <c r="J13" i="1"/>
  <c r="M12" i="1"/>
  <c r="N12" i="1" s="1"/>
  <c r="L12" i="1"/>
  <c r="K12" i="1"/>
  <c r="J12" i="1"/>
  <c r="K11" i="1"/>
  <c r="J11" i="1"/>
  <c r="M11" i="1" s="1"/>
  <c r="M10" i="1"/>
  <c r="N10" i="1" s="1"/>
  <c r="K10" i="1"/>
  <c r="J10" i="1"/>
  <c r="M9" i="1"/>
  <c r="N9" i="1" s="1"/>
  <c r="K9" i="1"/>
  <c r="J9" i="1"/>
  <c r="N8" i="1"/>
  <c r="K7" i="1"/>
  <c r="J7" i="1"/>
  <c r="M7" i="1" s="1"/>
  <c r="N6" i="1"/>
  <c r="N39" i="1" l="1"/>
  <c r="L39" i="1"/>
  <c r="L20" i="1"/>
  <c r="N20" i="1"/>
  <c r="N28" i="1"/>
  <c r="L28" i="1"/>
  <c r="L29" i="1"/>
  <c r="N29" i="1"/>
  <c r="N37" i="1"/>
  <c r="L37" i="1"/>
  <c r="N30" i="1"/>
  <c r="L30" i="1"/>
  <c r="L38" i="1"/>
  <c r="N38" i="1"/>
  <c r="N7" i="1"/>
  <c r="L7" i="1"/>
  <c r="L15" i="1"/>
  <c r="N15" i="1"/>
  <c r="N32" i="1"/>
  <c r="L32" i="1"/>
  <c r="N42" i="1"/>
  <c r="L42" i="1"/>
  <c r="L25" i="1"/>
  <c r="N25" i="1"/>
  <c r="L44" i="1"/>
  <c r="N44" i="1"/>
  <c r="L11" i="1"/>
  <c r="N11" i="1"/>
  <c r="N35" i="1"/>
  <c r="L35" i="1"/>
  <c r="N46" i="1"/>
  <c r="L46" i="1"/>
  <c r="L9" i="1"/>
  <c r="L13" i="1"/>
  <c r="L17" i="1"/>
  <c r="N27" i="1"/>
  <c r="L41" i="1"/>
  <c r="L10" i="1"/>
  <c r="L14" i="1"/>
  <c r="L19" i="1"/>
  <c r="N34" i="1"/>
</calcChain>
</file>

<file path=xl/sharedStrings.xml><?xml version="1.0" encoding="utf-8"?>
<sst xmlns="http://schemas.openxmlformats.org/spreadsheetml/2006/main" count="4165" uniqueCount="838">
  <si>
    <t>Obra</t>
  </si>
  <si>
    <t>Bancos</t>
  </si>
  <si>
    <t>B.D.I.</t>
  </si>
  <si>
    <t>Encargos Sociais</t>
  </si>
  <si>
    <t xml:space="preserve">SINAPI - 07/2023 - Distrito Federal
SBC - 07/2023 - Distrito Federal
SICRO3 - 04/2023 - Distrito Federal
SICRO2 - 11/2016 - Distrito Federal
IOPES - 06/2023 - Espírito Santo
SIURB - 01/2023 - São Paulo
SIURB INFRA - 01/2023 - São Paulo
SUDECAP - 05/2023 - Minas Gerais
CPOS/CDHU - 05/2023 - São Paulo
FDE - 07/2023 - São Paulo
EMOP - 07/2023 - Rio de Janeiro
</t>
  </si>
  <si>
    <t>23,19%</t>
  </si>
  <si>
    <t>Desonerado: 
Horista: 110,11%
Mensalista: 70,08%</t>
  </si>
  <si>
    <t>Planilha Orçamentária Sintética Com Valor do Material e da Mão de Obra</t>
  </si>
  <si>
    <t>Item</t>
  </si>
  <si>
    <t>Código</t>
  </si>
  <si>
    <t>Banco</t>
  </si>
  <si>
    <t>Descrição</t>
  </si>
  <si>
    <t>Und</t>
  </si>
  <si>
    <t>Quant.</t>
  </si>
  <si>
    <t>Valor Unit</t>
  </si>
  <si>
    <t>Valor Unit com BDI</t>
  </si>
  <si>
    <t>Total</t>
  </si>
  <si>
    <t>Peso (%)</t>
  </si>
  <si>
    <t>M. O.</t>
  </si>
  <si>
    <t>MAT.</t>
  </si>
  <si>
    <t xml:space="preserve"> 1 </t>
  </si>
  <si>
    <t>PROJETO EXECUTIVO</t>
  </si>
  <si>
    <t xml:space="preserve"> 1.1 </t>
  </si>
  <si>
    <t xml:space="preserve"> 202205.210.RMSN </t>
  </si>
  <si>
    <t>Próprio</t>
  </si>
  <si>
    <t>Projeto Executivo incluindo parecer de acesso, estudo de proteção e seletividade, nova Cabine de entrada e medição, subestações e equipamentos existentes , as usinas fotovoltaicas a serem instaladas, sondagem e topografia do terreno,  obtenção de licenças e/ou autorizações ambientais, aprovação de projeto na Neoenergia  e conforme demais exigências da concessionária local de energia,  do Termo de Referência e do Caderno de Especificações Técnicas.</t>
  </si>
  <si>
    <t>un</t>
  </si>
  <si>
    <t xml:space="preserve"> 2 </t>
  </si>
  <si>
    <t>ADMINISTRAÇÃO LOCAL</t>
  </si>
  <si>
    <t xml:space="preserve"> 2.1 </t>
  </si>
  <si>
    <t xml:space="preserve"> 101404 </t>
  </si>
  <si>
    <t>SINAPI</t>
  </si>
  <si>
    <t>ENGENHEIRO ELETRICISTA COM ENCARGOS COMPLEMENTARES</t>
  </si>
  <si>
    <t>MES</t>
  </si>
  <si>
    <t xml:space="preserve"> 2.2 </t>
  </si>
  <si>
    <t xml:space="preserve"> 90778 </t>
  </si>
  <si>
    <t>ENGENHEIRO CIVIL DE OBRA PLENO COM ENCARGOS COMPLEMENTARES</t>
  </si>
  <si>
    <t>H</t>
  </si>
  <si>
    <t xml:space="preserve"> 2.3 </t>
  </si>
  <si>
    <t xml:space="preserve"> 93572 </t>
  </si>
  <si>
    <t>ENCARREGADO GERAL DE OBRAS COM ENCARGOS COMPLEMENTARES</t>
  </si>
  <si>
    <t xml:space="preserve"> 2.4 </t>
  </si>
  <si>
    <t xml:space="preserve"> 93566 </t>
  </si>
  <si>
    <t>AUXILIAR DE ESCRITORIO COM ENCARGOS COMPLEMENTARES</t>
  </si>
  <si>
    <t xml:space="preserve"> 2.5 </t>
  </si>
  <si>
    <t xml:space="preserve"> 100309 </t>
  </si>
  <si>
    <t>TÉCNICO EM SEGURANÇA DO TRABALHO COM ENCARGOS COMPLEMENTARES</t>
  </si>
  <si>
    <t xml:space="preserve"> 2.6 </t>
  </si>
  <si>
    <t xml:space="preserve"> 93563 </t>
  </si>
  <si>
    <t>ALMOXARIFE COM ENCARGOS COMPLEMENTARES</t>
  </si>
  <si>
    <t xml:space="preserve"> 2.7 </t>
  </si>
  <si>
    <t xml:space="preserve"> 202205.076.RMSM </t>
  </si>
  <si>
    <t>LOCAÇÃO DE CONTAINER - ESCRITÓRIO</t>
  </si>
  <si>
    <t>Mês</t>
  </si>
  <si>
    <t xml:space="preserve"> 2.8 </t>
  </si>
  <si>
    <t xml:space="preserve"> 202205.077.RMSM </t>
  </si>
  <si>
    <t>LOCAÇÃO DE CONTAINER - VESTIÁRIO</t>
  </si>
  <si>
    <t xml:space="preserve"> 2.9 </t>
  </si>
  <si>
    <t xml:space="preserve"> 202205.075.RMSM </t>
  </si>
  <si>
    <t>LOCAÇÃO DE CONTAINER - ALMOXARIFADO</t>
  </si>
  <si>
    <t xml:space="preserve"> 3 </t>
  </si>
  <si>
    <t>SERVIÇOS INICIAIS</t>
  </si>
  <si>
    <t xml:space="preserve"> 3.1 </t>
  </si>
  <si>
    <t xml:space="preserve"> 202205.210.RMTC </t>
  </si>
  <si>
    <t>ART - TABELA DO CREA (CONTRATO ACIMA DE R$ 15.000,01)</t>
  </si>
  <si>
    <t xml:space="preserve"> 3.2 </t>
  </si>
  <si>
    <t xml:space="preserve"> 202205.210.RMTB </t>
  </si>
  <si>
    <t>Regularização e preparação do terreno, limpeza da camada vegetal e  retirada de árvores.</t>
  </si>
  <si>
    <t xml:space="preserve"> 4 </t>
  </si>
  <si>
    <t>CABINE DE MEDIÇÃO E PROTEÇÃO E CIRCUITO DE MEDIA TENSÃO</t>
  </si>
  <si>
    <t xml:space="preserve"> 4.1 </t>
  </si>
  <si>
    <t xml:space="preserve"> 202205.210.RMSV </t>
  </si>
  <si>
    <t>Fornecimento de 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</si>
  <si>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4.2 </t>
  </si>
  <si>
    <t xml:space="preserve"> 202205.210.RMSW </t>
  </si>
  <si>
    <t>Instalação de 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</si>
  <si>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4.3 </t>
  </si>
  <si>
    <t xml:space="preserve"> 202205.210.RMSX </t>
  </si>
  <si>
    <t>Fornecimento de cabeamento de média tensão entre a nova cabine primária e a "Subestação A" e entre a nova cabine primária e o poste de entrada já existente, conforme especificações do Termo de Referência e do Caderno de Especificações Técnicas.</t>
  </si>
  <si>
    <t xml:space="preserve"> 4.4 </t>
  </si>
  <si>
    <t xml:space="preserve"> 202205.210.RMSY </t>
  </si>
  <si>
    <t>Instalação de cabeamento de média tensão entre a nova cabine primária e a "Subestação A" e entre a nova cabine primária e o poste de entrada já existente, conforme especificações do Termo de Referência e do Caderno de Especificações Técnicas.</t>
  </si>
  <si>
    <t xml:space="preserve"> 5 </t>
  </si>
  <si>
    <t>MINI USINA FOTOVOLTAICA 650 kWp CONECTADA NA SUBESTAÇÃO C</t>
  </si>
  <si>
    <t xml:space="preserve"> 5.1 </t>
  </si>
  <si>
    <t xml:space="preserve"> 202205.210.RMTD </t>
  </si>
  <si>
    <t>Fornecimento de 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</si>
  <si>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5.2 </t>
  </si>
  <si>
    <t xml:space="preserve"> 202205.210.RMTE </t>
  </si>
  <si>
    <t>Instalação de 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</si>
  <si>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5.3 </t>
  </si>
  <si>
    <t xml:space="preserve"> 202205.210.RMTF </t>
  </si>
  <si>
    <t>Fornecimento de estrutura metálica para montagem no solo de usina fotovoltaica de 650 kWp conforme especificações do Termo de Referência e do Caderno de Especificações Técnicas.</t>
  </si>
  <si>
    <t xml:space="preserve"> 5.4 </t>
  </si>
  <si>
    <t xml:space="preserve"> 202205.210.RMTG </t>
  </si>
  <si>
    <t>Instalação de estrutura metálica para montagem no solo de usina fotovoltaica de 650 kWp conforme especificações do Termo de Referência e do Caderno de Especificações Técnicas.</t>
  </si>
  <si>
    <t xml:space="preserve"> 5.5 </t>
  </si>
  <si>
    <t xml:space="preserve"> 202205.210.RMTH </t>
  </si>
  <si>
    <t>Fornecimento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"C", conforme especificações do Termo de Referência e do Caderno de Especificações Técnicas.</t>
  </si>
  <si>
    <t xml:space="preserve"> 5.6 </t>
  </si>
  <si>
    <t xml:space="preserve"> 202205.210.RMTI </t>
  </si>
  <si>
    <t>Instalação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para a implantação da usina e para a conexão à Subestação "C", conforme especificações do Termo de Referência e do Caderno de Especificações Técnicas.</t>
  </si>
  <si>
    <t xml:space="preserve"> 6 </t>
  </si>
  <si>
    <t>MINI USINA FOTOVOLTAICA 650 KWp CONECTADA NA SUBESTAÇÃO D</t>
  </si>
  <si>
    <t xml:space="preserve"> 6.1 </t>
  </si>
  <si>
    <t xml:space="preserve"> 6.2 </t>
  </si>
  <si>
    <t xml:space="preserve"> 6.3 </t>
  </si>
  <si>
    <t xml:space="preserve"> 6.4 </t>
  </si>
  <si>
    <t xml:space="preserve"> 6.5 </t>
  </si>
  <si>
    <t xml:space="preserve"> 202205.210.RMTJ </t>
  </si>
  <si>
    <t>Fornecimento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"D" conforme especificações do Termo de Referência e do Caderno de Especificações Técnicas.</t>
  </si>
  <si>
    <t xml:space="preserve"> 6.6 </t>
  </si>
  <si>
    <t xml:space="preserve"> 202205.210.RMTK </t>
  </si>
  <si>
    <t>Instalação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para a implantação da usina e para a conexão à Subestação "D", conforme especificações do Termo de Referência e do Caderno de Especificações Técnicas.</t>
  </si>
  <si>
    <t xml:space="preserve"> 7 </t>
  </si>
  <si>
    <t>ESTAÇÃO METEREOLOGICA</t>
  </si>
  <si>
    <t xml:space="preserve"> 7.1 </t>
  </si>
  <si>
    <t xml:space="preserve"> 202205.210.RMSQ </t>
  </si>
  <si>
    <t>Fornecimento de 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</si>
  <si>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7.2 </t>
  </si>
  <si>
    <t xml:space="preserve"> 202205.210.RMSR </t>
  </si>
  <si>
    <t>Instalação de 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</si>
  <si>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8 </t>
  </si>
  <si>
    <t>CONFIGURAÇÃO, TESTES, TREINAMENTO E COMISSIONAMENTO</t>
  </si>
  <si>
    <t xml:space="preserve"> 8.1 </t>
  </si>
  <si>
    <t xml:space="preserve"> 202205.210.RMSP </t>
  </si>
  <si>
    <t>Configuração, testes, treinamento e comissionamento das usinas fotovoltaicas e da cabine de entrada e medição conforme detalhado no Termo de Referência e no Caderno de Especificações Técnicas.</t>
  </si>
  <si>
    <t xml:space="preserve"> 9 </t>
  </si>
  <si>
    <t>AFERIÇÃO DE PERFORMANCE</t>
  </si>
  <si>
    <t xml:space="preserve"> 9.1 </t>
  </si>
  <si>
    <t xml:space="preserve"> 202205.210.RMSZ </t>
  </si>
  <si>
    <t>Serviço de aferição de performance da usina fotovoltaica durante 24 meses, conforme detalhado no Termo de Referência e no Caderno de Especificações Técnicas.</t>
  </si>
  <si>
    <t>Totais -&gt;</t>
  </si>
  <si>
    <t>2.902.670,54</t>
  </si>
  <si>
    <t>6.334.980,93</t>
  </si>
  <si>
    <t>9.237.651,47</t>
  </si>
  <si>
    <t>Tipo de Licitação</t>
  </si>
  <si>
    <t>Pregão</t>
  </si>
  <si>
    <t>Total sem BDI</t>
  </si>
  <si>
    <t>Abertura da Licitação</t>
  </si>
  <si>
    <t>Total do BDI</t>
  </si>
  <si>
    <t>Número do Processo Licitatório</t>
  </si>
  <si>
    <t/>
  </si>
  <si>
    <t>Total Geral</t>
  </si>
  <si>
    <t>_______________________________________________________________
GIANCARLO FERNANDES SILVA
Setor de Engenharia</t>
  </si>
  <si>
    <t>Preço Total =&gt;</t>
  </si>
  <si>
    <t>Quant. =&gt;</t>
  </si>
  <si>
    <t>Valor com BDI =&gt;</t>
  </si>
  <si>
    <t>Valor do BDI =&gt;</t>
  </si>
  <si>
    <t>MO com LS =&gt;</t>
  </si>
  <si>
    <t>LS =&gt;</t>
  </si>
  <si>
    <t>MO sem LS =&gt;</t>
  </si>
  <si>
    <t>meses</t>
  </si>
  <si>
    <t>Mão de Obra</t>
  </si>
  <si>
    <t>Aferição de performance da usina fotovoltaica durante 24 meses, conforme detalhado no Termo de Referência e no Caderno de Especificações Técnicas.</t>
  </si>
  <si>
    <t xml:space="preserve"> 202301.002.RMTC </t>
  </si>
  <si>
    <t>Insumo</t>
  </si>
  <si>
    <t>INEL - INSTALAÇÃO ELÉTRICA/ELETRIFICAÇÃO E ILUMINAÇÃO EXTERNA</t>
  </si>
  <si>
    <t>Composição</t>
  </si>
  <si>
    <t>Tipo</t>
  </si>
  <si>
    <t>UN</t>
  </si>
  <si>
    <t xml:space="preserve"> 202301.002.RMTB </t>
  </si>
  <si>
    <t xml:space="preserve"> 202301.002.RMTA </t>
  </si>
  <si>
    <t>ASTU - ASSENTAMENTO DE TUBOS E PECAS</t>
  </si>
  <si>
    <t>Equipamento para Aquisição Permanente</t>
  </si>
  <si>
    <t>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</si>
  <si>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202301.002.RMSZ </t>
  </si>
  <si>
    <t xml:space="preserve"> 202301.002.RMTF </t>
  </si>
  <si>
    <t>Material</t>
  </si>
  <si>
    <t>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"D", conforme especificações do Termo de Referência e do Caderno de Especificações Técnicas.</t>
  </si>
  <si>
    <t xml:space="preserve"> 202301.002.RMTE </t>
  </si>
  <si>
    <t xml:space="preserve"> 202301.002.RMSW </t>
  </si>
  <si>
    <t>Estrutura metálica para montagem no solo de usina fotovoltaica de 650 kWp conforme especificações do Termo de Referência e do Caderno de Especificações Técnicas.</t>
  </si>
  <si>
    <t xml:space="preserve"> 202301.002.RMSV </t>
  </si>
  <si>
    <t xml:space="preserve"> 202301.002.RMSU </t>
  </si>
  <si>
    <t>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</si>
  <si>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202301.002.RMST </t>
  </si>
  <si>
    <t xml:space="preserve"> 202301.002.RMSY </t>
  </si>
  <si>
    <t>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"C", conforme especificações do Termo de Referência e do Caderno de Especificações Técnicas.</t>
  </si>
  <si>
    <t xml:space="preserve"> 202301.002.RMSX </t>
  </si>
  <si>
    <t>Instalação de cabeamento de média tensão entre a nova cabine primária e a "Subestação A" existente e entre a nova cabine primária e o poste de entrada existente, conforme especificações do Termo de Referência e do Caderno de Especificações Técnicas</t>
  </si>
  <si>
    <t xml:space="preserve"> 202301.002.RMSR </t>
  </si>
  <si>
    <t>cabeamento de média tensão entre a nova cabine primária e a "Subestação A" existente e entre a nova cabine primária e o poste de entrada existente, conforme especificações do Termo de Referência e do Caderno de Especificações Técnicas.</t>
  </si>
  <si>
    <t xml:space="preserve"> 202301.002.RMSQ </t>
  </si>
  <si>
    <t xml:space="preserve"> 202301.002.RMSO </t>
  </si>
  <si>
    <t>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</si>
  <si>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202301.002.RMSN </t>
  </si>
  <si>
    <t>Regularização e preparação do terreno, limpeza da camada vegetal e retirada de árvores.</t>
  </si>
  <si>
    <t xml:space="preserve"> 202301.002.RMSP </t>
  </si>
  <si>
    <t>INES - INSTALAÇÕES ESPECIAIS</t>
  </si>
  <si>
    <t>Equipamento</t>
  </si>
  <si>
    <t>LOCACAO DE CONTAINER 2,30 X 6,00 M, ALT. 2,50 M, PARA ESCRITORIO, SEM DIVISORIAS INTERNAS E SEM SANITARIO (NAO INCLUI MOBILIZACAO/DESMOBILIZACAO)</t>
  </si>
  <si>
    <t xml:space="preserve"> 00010776 </t>
  </si>
  <si>
    <t>CANT - CANTEIRO DE OBRAS</t>
  </si>
  <si>
    <t>LOCACAO DE CONTAINER 2,30 X 6,00 M, ALT. 2,50 M, PARA SANITARIO, COM 4 BACIAS, 8 CHUVEIROS,1 LAVATORIO E 1 MICTORIO (NAO INCLUI MOBILIZACAO/DESMOBILIZACAO)</t>
  </si>
  <si>
    <t xml:space="preserve"> 00010778 </t>
  </si>
  <si>
    <t>LOCACAO DE CONTAINER 2,30 X 6,00 M, ALT. 2,50 M, COM 1 SANITARIO, PARA ESCRITORIO, COMPLETO, SEM DIVISORIAS INTERNAS (NAO INCLUI MOBILIZACAO/DESMOBILIZACAO)</t>
  </si>
  <si>
    <t xml:space="preserve"> 00010775 </t>
  </si>
  <si>
    <t>EPI - FAMILIA ALMOXARIFE - MENSALISTA (ENCARGOS COMPLEMENTARES - COLETADO CAIXA)</t>
  </si>
  <si>
    <t xml:space="preserve"> 00043494 </t>
  </si>
  <si>
    <t>FERRAMENTAS - FAMILIA ALMOXARIFE - MENSALISTA (ENCARGOS COMPLEMENTARES - COLETADO CAIXA)</t>
  </si>
  <si>
    <t xml:space="preserve"> 00043470 </t>
  </si>
  <si>
    <t>SEGURO - MENSALISTA (COLETADO CAIXA)</t>
  </si>
  <si>
    <t xml:space="preserve"> 00040864 </t>
  </si>
  <si>
    <t>EXAMES - MENSALISTA (COLETADO CAIXA)</t>
  </si>
  <si>
    <t xml:space="preserve"> 00040863 </t>
  </si>
  <si>
    <t>ALMOXARIFE (MENSALISTA)</t>
  </si>
  <si>
    <t xml:space="preserve"> 00040809 </t>
  </si>
  <si>
    <t>SEDI - SERVIÇOS DIVERSOS</t>
  </si>
  <si>
    <t>CURSO DE CAPACITAÇÃO PARA ALMOXARIFE (ENCARGOS COMPLEMENTARES) - MENSALISTA</t>
  </si>
  <si>
    <t xml:space="preserve"> 95413 </t>
  </si>
  <si>
    <t>Composição Auxiliar</t>
  </si>
  <si>
    <t>EPI - FAMILIA ALMOXARIFE - HORISTA (ENCARGOS COMPLEMENTARES - COLETADO CAIXA)</t>
  </si>
  <si>
    <t xml:space="preserve"> 00043482 </t>
  </si>
  <si>
    <t>FERRAMENTAS - FAMILIA ALMOXARIFE - HORISTA (ENCARGOS COMPLEMENTARES - COLETADO CAIXA)</t>
  </si>
  <si>
    <t xml:space="preserve"> 00043458 </t>
  </si>
  <si>
    <t>TECNICO EM SEGURANCA DO TRABALHO (HORISTA)</t>
  </si>
  <si>
    <t xml:space="preserve"> 00040943 </t>
  </si>
  <si>
    <t>Taxas</t>
  </si>
  <si>
    <t>SEGURO - HORISTA (COLETADO CAIXA)</t>
  </si>
  <si>
    <t xml:space="preserve"> 00037373 </t>
  </si>
  <si>
    <t>Outros</t>
  </si>
  <si>
    <t>EXAMES - HORISTA (COLETADO CAIXA)</t>
  </si>
  <si>
    <t xml:space="preserve"> 00037372 </t>
  </si>
  <si>
    <t>CURSO DE CAPACITAÇÃO PARA TÉCNICO EM SEGURANÇA DO TRABALHO (ENCARGOS COMPLEMENTARES) - HORISTA</t>
  </si>
  <si>
    <t xml:space="preserve"> 100299 </t>
  </si>
  <si>
    <t>AUXILIAR DE ESCRITORIO (MENSALISTA)</t>
  </si>
  <si>
    <t xml:space="preserve"> 00040812 </t>
  </si>
  <si>
    <t>CURSO DE CAPACITAÇÃO PARA AUXILIAR DE ESCRITÓRIO (ENCARGOS COMPLEMENTARES) - MENSALISTA</t>
  </si>
  <si>
    <t xml:space="preserve"> 95416 </t>
  </si>
  <si>
    <t>EPI - FAMILIA ENCARREGADO GERAL - MENSALISTA (ENCARGOS COMPLEMENTARES - COLETADO CAIXA)</t>
  </si>
  <si>
    <t xml:space="preserve"> 00043499 </t>
  </si>
  <si>
    <t>FERRAMENTAS - FAMILIA ENCARREGADO GERAL - MENSALISTA (ENCARGOS COMPLEMENTARES - COLETADO CAIXA)</t>
  </si>
  <si>
    <t xml:space="preserve"> 00043475 </t>
  </si>
  <si>
    <t>ENCARREGADO GERAL DE OBRAS (MENSALISTA)</t>
  </si>
  <si>
    <t xml:space="preserve"> 00040818 </t>
  </si>
  <si>
    <t>CURSO DE CAPACITAÇÃO PARA ENCARREGADO GERAL DE OBRAS (ENCARGOS COMPLEMENTARES) - MENSALISTA</t>
  </si>
  <si>
    <t xml:space="preserve"> 95422 </t>
  </si>
  <si>
    <t>EPI - FAMILIA ENGENHEIRO CIVIL - HORISTA (ENCARGOS COMPLEMENTARES - COLETADO CAIXA)</t>
  </si>
  <si>
    <t xml:space="preserve"> 00043486 </t>
  </si>
  <si>
    <t>FERRAMENTAS - FAMILIA ENGENHEIRO CIVIL - HORISTA (ENCARGOS COMPLEMENTARES - COLETADO CAIXA)</t>
  </si>
  <si>
    <t xml:space="preserve"> 00043462 </t>
  </si>
  <si>
    <t>ENGENHEIRO CIVIL DE OBRA PLENO</t>
  </si>
  <si>
    <t xml:space="preserve"> 00002707 </t>
  </si>
  <si>
    <t>CURSO DE CAPACITAÇÃO PARA ENGENHEIRO CIVIL DE OBRA PLENO (ENCARGOS COMPLEMENTARES) - HORISTA</t>
  </si>
  <si>
    <t xml:space="preserve"> 95403 </t>
  </si>
  <si>
    <t>EPI - FAMILIA ENGENHEIRO CIVIL - MENSALISTA (ENCARGOS COMPLEMENTARES - COLETADO CAIXA)</t>
  </si>
  <si>
    <t xml:space="preserve"> 00043498 </t>
  </si>
  <si>
    <t>FERRAMENTAS - FAMILIA ENGENHEIRO CIVIL - MENSALISTA (ENCARGOS COMPLEMENTARES - COLETADO CAIXA)</t>
  </si>
  <si>
    <t xml:space="preserve"> 00043474 </t>
  </si>
  <si>
    <t>ENGENHEIRO ELETRICISTA (MENSALISTA)</t>
  </si>
  <si>
    <t xml:space="preserve"> 00040939 </t>
  </si>
  <si>
    <t>CURSO DE CAPACITAÇÃO PARA ENGENHEIRO ELETRICISTA (ENCARGOS COMPLEMENTARES) - MENSALISTA</t>
  </si>
  <si>
    <t xml:space="preserve"> 101318 </t>
  </si>
  <si>
    <t xml:space="preserve"> 202301.002.RMSS </t>
  </si>
  <si>
    <t>Planilha Orçamentária Analítica</t>
  </si>
  <si>
    <t>R$  1.605,12</t>
  </si>
  <si>
    <t>R$  0,00</t>
  </si>
  <si>
    <t>Verba</t>
  </si>
  <si>
    <t>Aluguel</t>
  </si>
  <si>
    <t>Administração</t>
  </si>
  <si>
    <t>R$  98,56</t>
  </si>
  <si>
    <t>Serviços</t>
  </si>
  <si>
    <t>R$  813.650,58</t>
  </si>
  <si>
    <t>R$  2.356.275,68</t>
  </si>
  <si>
    <t>R$  4.535.799,96</t>
  </si>
  <si>
    <t>R$  39.267,12</t>
  </si>
  <si>
    <t>Totais por Tipo</t>
  </si>
  <si>
    <t>100,00%</t>
  </si>
  <si>
    <t>0,00%</t>
  </si>
  <si>
    <t>7,04</t>
  </si>
  <si>
    <t>0,01</t>
  </si>
  <si>
    <t>704,0000000</t>
  </si>
  <si>
    <t>20,32</t>
  </si>
  <si>
    <t>2,54</t>
  </si>
  <si>
    <t>8,0000000</t>
  </si>
  <si>
    <t>42,24</t>
  </si>
  <si>
    <t>0,06</t>
  </si>
  <si>
    <t>98,56</t>
  </si>
  <si>
    <t>0,07</t>
  </si>
  <si>
    <t>1.408,0000000</t>
  </si>
  <si>
    <t>169,60</t>
  </si>
  <si>
    <t>10,60</t>
  </si>
  <si>
    <t>16,0000000</t>
  </si>
  <si>
    <t>171,92</t>
  </si>
  <si>
    <t>21,49</t>
  </si>
  <si>
    <t>99,99%</t>
  </si>
  <si>
    <t>0,01%</t>
  </si>
  <si>
    <t>412,48</t>
  </si>
  <si>
    <t>12,89</t>
  </si>
  <si>
    <t>32,0000000</t>
  </si>
  <si>
    <t>499,84</t>
  </si>
  <si>
    <t>0,71</t>
  </si>
  <si>
    <t>99,98%</t>
  </si>
  <si>
    <t>528,00</t>
  </si>
  <si>
    <t>0,75</t>
  </si>
  <si>
    <t>99,97%</t>
  </si>
  <si>
    <t>1.067,60</t>
  </si>
  <si>
    <t>133,45</t>
  </si>
  <si>
    <t>99,96%</t>
  </si>
  <si>
    <t>0,02%</t>
  </si>
  <si>
    <t>1.605,12</t>
  </si>
  <si>
    <t>1,14</t>
  </si>
  <si>
    <t>99,94%</t>
  </si>
  <si>
    <t>1.772,08</t>
  </si>
  <si>
    <t>221,51</t>
  </si>
  <si>
    <t>99,92%</t>
  </si>
  <si>
    <t>0,03%</t>
  </si>
  <si>
    <t>2.251,04</t>
  </si>
  <si>
    <t>140,69</t>
  </si>
  <si>
    <t>99,89%</t>
  </si>
  <si>
    <t>0,09%</t>
  </si>
  <si>
    <t>6.897,92</t>
  </si>
  <si>
    <t>215,56</t>
  </si>
  <si>
    <t>99,80%</t>
  </si>
  <si>
    <t>0,11%</t>
  </si>
  <si>
    <t>8.437,44</t>
  </si>
  <si>
    <t>1.054,68</t>
  </si>
  <si>
    <t>99,69%</t>
  </si>
  <si>
    <t>0,14%</t>
  </si>
  <si>
    <t>10.800,00</t>
  </si>
  <si>
    <t>1.350,00</t>
  </si>
  <si>
    <t>99,55%</t>
  </si>
  <si>
    <t>0,17%</t>
  </si>
  <si>
    <t>13.500,00</t>
  </si>
  <si>
    <t>1.687,50</t>
  </si>
  <si>
    <t>99,38%</t>
  </si>
  <si>
    <t>0,28%</t>
  </si>
  <si>
    <t>21.337,94</t>
  </si>
  <si>
    <t>1,0000000</t>
  </si>
  <si>
    <t>99,10%</t>
  </si>
  <si>
    <t>0,34%</t>
  </si>
  <si>
    <t>26.330,41</t>
  </si>
  <si>
    <t>3.237,08</t>
  </si>
  <si>
    <t>8,1340000</t>
  </si>
  <si>
    <t>98,76%</t>
  </si>
  <si>
    <t>0,37%</t>
  </si>
  <si>
    <t>28.798,97</t>
  </si>
  <si>
    <t>40,15</t>
  </si>
  <si>
    <t>717,2844800</t>
  </si>
  <si>
    <t>98,39%</t>
  </si>
  <si>
    <t>0,39%</t>
  </si>
  <si>
    <t>30.038,77</t>
  </si>
  <si>
    <t>98,00%</t>
  </si>
  <si>
    <t>30.131,04</t>
  </si>
  <si>
    <t>3.751,30</t>
  </si>
  <si>
    <t>8,0321600</t>
  </si>
  <si>
    <t>97,61%</t>
  </si>
  <si>
    <t>0,52%</t>
  </si>
  <si>
    <t>40.535,10</t>
  </si>
  <si>
    <t>5.046,60</t>
  </si>
  <si>
    <t>97,09%</t>
  </si>
  <si>
    <t>0,53%</t>
  </si>
  <si>
    <t>41.259,72</t>
  </si>
  <si>
    <t>96,56%</t>
  </si>
  <si>
    <t>96,02%</t>
  </si>
  <si>
    <t>0,57%</t>
  </si>
  <si>
    <t>44.525,00</t>
  </si>
  <si>
    <t>22.262,50</t>
  </si>
  <si>
    <t>2,0000000</t>
  </si>
  <si>
    <t>95,45%</t>
  </si>
  <si>
    <t>0,76%</t>
  </si>
  <si>
    <t>58.736,22</t>
  </si>
  <si>
    <t>94,69%</t>
  </si>
  <si>
    <t>0,97%</t>
  </si>
  <si>
    <t>75.515,41</t>
  </si>
  <si>
    <t>105,63</t>
  </si>
  <si>
    <t>714,9049600</t>
  </si>
  <si>
    <t>93,72%</t>
  </si>
  <si>
    <t>0,98%</t>
  </si>
  <si>
    <t>75.623,09</t>
  </si>
  <si>
    <t>92,74%</t>
  </si>
  <si>
    <t>1,19%</t>
  </si>
  <si>
    <t>91.807,28</t>
  </si>
  <si>
    <t>91,56%</t>
  </si>
  <si>
    <t>1,33%</t>
  </si>
  <si>
    <t>102.948,47</t>
  </si>
  <si>
    <t>90,23%</t>
  </si>
  <si>
    <t>1,46%</t>
  </si>
  <si>
    <t>113.248,48</t>
  </si>
  <si>
    <t>56.624,24</t>
  </si>
  <si>
    <t>88,76%</t>
  </si>
  <si>
    <t>2,05%</t>
  </si>
  <si>
    <t>159.163,72</t>
  </si>
  <si>
    <t>19.373,73</t>
  </si>
  <si>
    <t>8,2154400</t>
  </si>
  <si>
    <t>86,71%</t>
  </si>
  <si>
    <t>2,14%</t>
  </si>
  <si>
    <t>165.992,40</t>
  </si>
  <si>
    <t>6.916,35</t>
  </si>
  <si>
    <t>24,0000000</t>
  </si>
  <si>
    <t>84,57%</t>
  </si>
  <si>
    <t>3,07%</t>
  </si>
  <si>
    <t>237.763,20</t>
  </si>
  <si>
    <t>118.881,60</t>
  </si>
  <si>
    <t>81,50%</t>
  </si>
  <si>
    <t>4,61%</t>
  </si>
  <si>
    <t>357.266,45</t>
  </si>
  <si>
    <t>76,89%</t>
  </si>
  <si>
    <t>72,27%</t>
  </si>
  <si>
    <t>5,66%</t>
  </si>
  <si>
    <t>438.440,82</t>
  </si>
  <si>
    <t>66,61%</t>
  </si>
  <si>
    <t>8,70%</t>
  </si>
  <si>
    <t>673.737,80</t>
  </si>
  <si>
    <t>336.868,90</t>
  </si>
  <si>
    <t>57,92%</t>
  </si>
  <si>
    <t>15,18%</t>
  </si>
  <si>
    <t>1.176.316,50</t>
  </si>
  <si>
    <t>588.158,25</t>
  </si>
  <si>
    <t>42,73%</t>
  </si>
  <si>
    <t>3.310.372,86</t>
  </si>
  <si>
    <t>1.655.186,43</t>
  </si>
  <si>
    <t>Geral</t>
  </si>
  <si>
    <t>Improdutiva</t>
  </si>
  <si>
    <t>Operativa</t>
  </si>
  <si>
    <t>Peso Acumulado</t>
  </si>
  <si>
    <t>Valor Acumulado</t>
  </si>
  <si>
    <t>Peso</t>
  </si>
  <si>
    <t>Valor  Unitário</t>
  </si>
  <si>
    <t>Quantidade</t>
  </si>
  <si>
    <t>Curva ABC de Insumos</t>
  </si>
  <si>
    <t>100,00</t>
  </si>
  <si>
    <t>0,00</t>
  </si>
  <si>
    <t>1,0</t>
  </si>
  <si>
    <t>0,11</t>
  </si>
  <si>
    <t>8,0</t>
  </si>
  <si>
    <t>99,89</t>
  </si>
  <si>
    <t>0,14</t>
  </si>
  <si>
    <t>99,75</t>
  </si>
  <si>
    <t>0,17</t>
  </si>
  <si>
    <t>99,58</t>
  </si>
  <si>
    <t>0,28</t>
  </si>
  <si>
    <t>99,30</t>
  </si>
  <si>
    <t>0,39</t>
  </si>
  <si>
    <t>98,91</t>
  </si>
  <si>
    <t>30.102,00</t>
  </si>
  <si>
    <t>3.762,75</t>
  </si>
  <si>
    <t>98,53</t>
  </si>
  <si>
    <t>30.215,68</t>
  </si>
  <si>
    <t>42,92</t>
  </si>
  <si>
    <t>704,0</t>
  </si>
  <si>
    <t>98,14</t>
  </si>
  <si>
    <t>0,43</t>
  </si>
  <si>
    <t>33.168,96</t>
  </si>
  <si>
    <t>4.146,12</t>
  </si>
  <si>
    <t>97,71</t>
  </si>
  <si>
    <t>0,53</t>
  </si>
  <si>
    <t>97,17</t>
  </si>
  <si>
    <t>96,64</t>
  </si>
  <si>
    <t>0,56</t>
  </si>
  <si>
    <t>43.572,96</t>
  </si>
  <si>
    <t>5.446,62</t>
  </si>
  <si>
    <t>96,08</t>
  </si>
  <si>
    <t>0,57</t>
  </si>
  <si>
    <t>2,0</t>
  </si>
  <si>
    <t>95,50</t>
  </si>
  <si>
    <t>0,76</t>
  </si>
  <si>
    <t>94,75</t>
  </si>
  <si>
    <t>0,98</t>
  </si>
  <si>
    <t>93,77</t>
  </si>
  <si>
    <t>0,99</t>
  </si>
  <si>
    <t>76.869,76</t>
  </si>
  <si>
    <t>109,19</t>
  </si>
  <si>
    <t>92,78</t>
  </si>
  <si>
    <t>1,19</t>
  </si>
  <si>
    <t>91,59</t>
  </si>
  <si>
    <t>1,33</t>
  </si>
  <si>
    <t>90,26</t>
  </si>
  <si>
    <t>1,46</t>
  </si>
  <si>
    <t>88,80</t>
  </si>
  <si>
    <t>2,09</t>
  </si>
  <si>
    <t>162.079,20</t>
  </si>
  <si>
    <t>20.259,90</t>
  </si>
  <si>
    <t>86,71</t>
  </si>
  <si>
    <t>2,14</t>
  </si>
  <si>
    <t>24,0</t>
  </si>
  <si>
    <t>84,57</t>
  </si>
  <si>
    <t>3,07</t>
  </si>
  <si>
    <t>81,50</t>
  </si>
  <si>
    <t>4,61</t>
  </si>
  <si>
    <t>76,89</t>
  </si>
  <si>
    <t>72,27</t>
  </si>
  <si>
    <t>5,66</t>
  </si>
  <si>
    <t>66,61</t>
  </si>
  <si>
    <t>8,70</t>
  </si>
  <si>
    <t>57,92</t>
  </si>
  <si>
    <t>15,18</t>
  </si>
  <si>
    <t>42,73</t>
  </si>
  <si>
    <t>Peso Acumulado (%)</t>
  </si>
  <si>
    <t>Valor  Unit</t>
  </si>
  <si>
    <t>Curva ABC de Serviços</t>
  </si>
  <si>
    <t>**CPRB - Contribuição Previdenciária sobre Receita Bruta.</t>
  </si>
  <si>
    <t>*Conforme Acórdão 2622/2013 - TCU - Plenário.</t>
  </si>
  <si>
    <t>BDI</t>
  </si>
  <si>
    <t>CPRB</t>
  </si>
  <si>
    <t>D4</t>
  </si>
  <si>
    <t>ISS</t>
  </si>
  <si>
    <t>D3</t>
  </si>
  <si>
    <t>COFINS</t>
  </si>
  <si>
    <t>D2</t>
  </si>
  <si>
    <t>PIS</t>
  </si>
  <si>
    <t>D1</t>
  </si>
  <si>
    <t>IMPOSTOS</t>
  </si>
  <si>
    <t>D</t>
  </si>
  <si>
    <t>DESPESA FINANCEIRA</t>
  </si>
  <si>
    <t>C1</t>
  </si>
  <si>
    <t>C</t>
  </si>
  <si>
    <t>LUCRO</t>
  </si>
  <si>
    <t>B1</t>
  </si>
  <si>
    <t>B</t>
  </si>
  <si>
    <t>SEGURO + GARANTIA</t>
  </si>
  <si>
    <t>A3</t>
  </si>
  <si>
    <t>ADMINISTRAÇÃO CENTRAL</t>
  </si>
  <si>
    <t>A2</t>
  </si>
  <si>
    <t>RISCOS</t>
  </si>
  <si>
    <t>A1</t>
  </si>
  <si>
    <t>DESPESAS INDIRETAS</t>
  </si>
  <si>
    <t>A</t>
  </si>
  <si>
    <t>Composição do BDI (Não Desonerado)</t>
  </si>
  <si>
    <t>COORDENAÇÃO DE ENGENHARIA E OBRAS</t>
  </si>
  <si>
    <t>COORDENAÇÃO-GERAL DE ADMIISTRAÇÃO</t>
  </si>
  <si>
    <t>DEPARTAMENTO DE ADMINISTRAÇÃO E LOGÍSTICA</t>
  </si>
  <si>
    <t>AGÊNCIA BRASILEIRA DE INTELIGÊNCIA</t>
  </si>
  <si>
    <t>*SINAPI (a partir de 11/2022)</t>
  </si>
  <si>
    <t>Total (A+B+C+D) (%)</t>
  </si>
  <si>
    <t>Total (%)</t>
  </si>
  <si>
    <t>Reubcudência do Grupo A sobre Aviso Prévio Trabalhado e Reincidência do FGTS sobre Aviso Prévio Indenizado</t>
  </si>
  <si>
    <t>Reincidência do Grupo A sobre o Grupo B</t>
  </si>
  <si>
    <t>Indenização adicional</t>
  </si>
  <si>
    <t>C5</t>
  </si>
  <si>
    <t>Depósito rescisão sem justa causa</t>
  </si>
  <si>
    <t>Férias indenizadas</t>
  </si>
  <si>
    <t>C3</t>
  </si>
  <si>
    <t>Aviso prévio trabalhado</t>
  </si>
  <si>
    <t>C2</t>
  </si>
  <si>
    <t>Aviso prévio indenizado</t>
  </si>
  <si>
    <t>Salário Maternidade</t>
  </si>
  <si>
    <t>B10</t>
  </si>
  <si>
    <t>Férias gozadas</t>
  </si>
  <si>
    <t>B9</t>
  </si>
  <si>
    <t>Auxílio - Acedente de trabalho</t>
  </si>
  <si>
    <t>B8</t>
  </si>
  <si>
    <t>-</t>
  </si>
  <si>
    <t>Dias de chuva</t>
  </si>
  <si>
    <t>B7</t>
  </si>
  <si>
    <t>Faltas justificadas</t>
  </si>
  <si>
    <t>B6</t>
  </si>
  <si>
    <t>Licença paternidade</t>
  </si>
  <si>
    <t>B5</t>
  </si>
  <si>
    <r>
      <t>13</t>
    </r>
    <r>
      <rPr>
        <vertAlign val="superscript"/>
        <sz val="12"/>
        <rFont val="Arial"/>
        <family val="2"/>
      </rPr>
      <t xml:space="preserve">o </t>
    </r>
    <r>
      <rPr>
        <sz val="12"/>
        <rFont val="Arial"/>
        <family val="2"/>
      </rPr>
      <t>salário</t>
    </r>
  </si>
  <si>
    <t>B4</t>
  </si>
  <si>
    <t>Auxílio - Enfermidade</t>
  </si>
  <si>
    <t>B3</t>
  </si>
  <si>
    <t>Feriados</t>
  </si>
  <si>
    <t>B2</t>
  </si>
  <si>
    <t>Repouso semanal remunerado</t>
  </si>
  <si>
    <t>SECONCI</t>
  </si>
  <si>
    <t>A9</t>
  </si>
  <si>
    <t>FGTS</t>
  </si>
  <si>
    <t>A8</t>
  </si>
  <si>
    <t>Seguro Contra Acidentes de Trabalho</t>
  </si>
  <si>
    <t>A7</t>
  </si>
  <si>
    <t>Salário Educação</t>
  </si>
  <si>
    <t>A6</t>
  </si>
  <si>
    <t>SEBRAE</t>
  </si>
  <si>
    <t>A5</t>
  </si>
  <si>
    <t>INCRA</t>
  </si>
  <si>
    <t>A4</t>
  </si>
  <si>
    <t>SENAI</t>
  </si>
  <si>
    <t>SESI</t>
  </si>
  <si>
    <t>INSS</t>
  </si>
  <si>
    <t>Mensalista (%)</t>
  </si>
  <si>
    <t>Horista (%)</t>
  </si>
  <si>
    <t>Sem Desoneração</t>
  </si>
  <si>
    <t>Com Desoneração</t>
  </si>
  <si>
    <t>Cód.</t>
  </si>
  <si>
    <t>Composição dos Encargos Sociais (VIGÊNCIA A PARTIR DE 11/2022)</t>
  </si>
  <si>
    <t>Usina fotovoltaica 1300 kWp</t>
  </si>
  <si>
    <t>9.229.287,99</t>
  </si>
  <si>
    <t>9.220.760,92</t>
  </si>
  <si>
    <t>9.212.233,86</t>
  </si>
  <si>
    <t>9.203.706,79</t>
  </si>
  <si>
    <t>9.195.179,72</t>
  </si>
  <si>
    <t>9.186.652,66</t>
  </si>
  <si>
    <t>9.178.125,59</t>
  </si>
  <si>
    <t>9.169.598,52</t>
  </si>
  <si>
    <t>9.161.071,46</t>
  </si>
  <si>
    <t>9.152.544,39</t>
  </si>
  <si>
    <t>9.144.017,33</t>
  </si>
  <si>
    <t>9.135.490,26</t>
  </si>
  <si>
    <t>9.126.963,19</t>
  </si>
  <si>
    <t>9.118.436,13</t>
  </si>
  <si>
    <t>9.109.909,06</t>
  </si>
  <si>
    <t>9.101.381,99</t>
  </si>
  <si>
    <t>9.092.854,93</t>
  </si>
  <si>
    <t>9.084.327,86</t>
  </si>
  <si>
    <t>9.075.800,80</t>
  </si>
  <si>
    <t>9.067.273,73</t>
  </si>
  <si>
    <t>9.058.746,66</t>
  </si>
  <si>
    <t>9.050.219,60</t>
  </si>
  <si>
    <t>9.041.692,53</t>
  </si>
  <si>
    <t>9.033.165,47</t>
  </si>
  <si>
    <t>8.026.557,65</t>
  </si>
  <si>
    <t>7.166.518,22</t>
  </si>
  <si>
    <t>206.732,32</t>
  </si>
  <si>
    <t>139.544,73</t>
  </si>
  <si>
    <t>72.357,14</t>
  </si>
  <si>
    <t>36.178,57</t>
  </si>
  <si>
    <t>Custo Acumulado</t>
  </si>
  <si>
    <t>100,0%</t>
  </si>
  <si>
    <t>99,91%</t>
  </si>
  <si>
    <t>99,82%</t>
  </si>
  <si>
    <t>99,72%</t>
  </si>
  <si>
    <t>99,63%</t>
  </si>
  <si>
    <t>99,54%</t>
  </si>
  <si>
    <t>99,45%</t>
  </si>
  <si>
    <t>99,36%</t>
  </si>
  <si>
    <t>99,26%</t>
  </si>
  <si>
    <t>99,17%</t>
  </si>
  <si>
    <t>99,08%</t>
  </si>
  <si>
    <t>98,99%</t>
  </si>
  <si>
    <t>98,89%</t>
  </si>
  <si>
    <t>98,8%</t>
  </si>
  <si>
    <t>98,71%</t>
  </si>
  <si>
    <t>98,62%</t>
  </si>
  <si>
    <t>98,52%</t>
  </si>
  <si>
    <t>98,43%</t>
  </si>
  <si>
    <t>98,34%</t>
  </si>
  <si>
    <t>98,25%</t>
  </si>
  <si>
    <t>98,16%</t>
  </si>
  <si>
    <t>98,06%</t>
  </si>
  <si>
    <t>97,97%</t>
  </si>
  <si>
    <t>97,88%</t>
  </si>
  <si>
    <t>97,79%</t>
  </si>
  <si>
    <t>86,89%</t>
  </si>
  <si>
    <t>77,58%</t>
  </si>
  <si>
    <t>2,24%</t>
  </si>
  <si>
    <t>1,51%</t>
  </si>
  <si>
    <t>0,78%</t>
  </si>
  <si>
    <t>0,0%</t>
  </si>
  <si>
    <t>Porcentagem Acumulado</t>
  </si>
  <si>
    <t>8.363,48</t>
  </si>
  <si>
    <t>8.527,07</t>
  </si>
  <si>
    <t>1.006.607,82</t>
  </si>
  <si>
    <t>860.039,43</t>
  </si>
  <si>
    <t>67.187,59</t>
  </si>
  <si>
    <t>Custo</t>
  </si>
  <si>
    <t>10,9%</t>
  </si>
  <si>
    <t>9,31%</t>
  </si>
  <si>
    <t>0,73%</t>
  </si>
  <si>
    <t>Porcentagem</t>
  </si>
  <si>
    <t>4,09%
8.363,48</t>
  </si>
  <si>
    <t>4,17%
8.527,07</t>
  </si>
  <si>
    <t>100,00%
204.486,00</t>
  </si>
  <si>
    <t>100,00%
37.004,76</t>
  </si>
  <si>
    <t>50,00%
27.425,17</t>
  </si>
  <si>
    <t>100,00%
54.850,34</t>
  </si>
  <si>
    <t>20,00%
26.110,57</t>
  </si>
  <si>
    <t>80,00%
104.442,27</t>
  </si>
  <si>
    <t>100,00%
130.552,84</t>
  </si>
  <si>
    <t>14,08%
26.110,57</t>
  </si>
  <si>
    <t>14,79%
27.425,17</t>
  </si>
  <si>
    <t>56,33%
104.442,27</t>
  </si>
  <si>
    <t>100,00%
185.403,18</t>
  </si>
  <si>
    <t>50,00%
25.413,92</t>
  </si>
  <si>
    <t>100,00%
50.827,84</t>
  </si>
  <si>
    <t>20,00%
88.023,31</t>
  </si>
  <si>
    <t>80,00%
352.093,22</t>
  </si>
  <si>
    <t>100,00%
440.116,53</t>
  </si>
  <si>
    <t>50,00%
73.225,12</t>
  </si>
  <si>
    <t>100,00%
146.450,24</t>
  </si>
  <si>
    <t>20,00%
82.997,76</t>
  </si>
  <si>
    <t>80,00%
331.991,03</t>
  </si>
  <si>
    <t>100,00%
414.988,79</t>
  </si>
  <si>
    <t>50,00%
362.276,07</t>
  </si>
  <si>
    <t>100,00%
724.552,14</t>
  </si>
  <si>
    <t>20,00%
381.619,78</t>
  </si>
  <si>
    <t>80,00%
1.526.479,13</t>
  </si>
  <si>
    <t>100,00%
1.908.098,91</t>
  </si>
  <si>
    <t>10,36%
381.619,78</t>
  </si>
  <si>
    <t>9,83%
362.276,07</t>
  </si>
  <si>
    <t>100,00%
3.685.034,45</t>
  </si>
  <si>
    <t>50,00%
13.143,10</t>
  </si>
  <si>
    <t>100,00%
26.286,20</t>
  </si>
  <si>
    <t>20,00%
22.619,48</t>
  </si>
  <si>
    <t>80,00%
90.477,90</t>
  </si>
  <si>
    <t>100,00%
113.097,38</t>
  </si>
  <si>
    <t>50,00%
46.580,04</t>
  </si>
  <si>
    <t>100,00%
93.160,08</t>
  </si>
  <si>
    <t>20,00%
101.086,91</t>
  </si>
  <si>
    <t>80,00%
404.347,66</t>
  </si>
  <si>
    <t>100,00%
505.434,57</t>
  </si>
  <si>
    <t>16,76%
123.706,39</t>
  </si>
  <si>
    <t>8,09%
59.723,14</t>
  </si>
  <si>
    <t>67,05%
494.825,56</t>
  </si>
  <si>
    <t>100,00%
737.978,23</t>
  </si>
  <si>
    <t>50,00%
63.411,11</t>
  </si>
  <si>
    <t>100,00%
126.822,22</t>
  </si>
  <si>
    <t>100,00%
0,00</t>
  </si>
  <si>
    <t>11,23%
1.167,26</t>
  </si>
  <si>
    <t>9,60%
997,83</t>
  </si>
  <si>
    <t>0,75%
77,96</t>
  </si>
  <si>
    <t>100,00%
10.394,08</t>
  </si>
  <si>
    <t>11,23%
1.867,62</t>
  </si>
  <si>
    <t>9,60%
1.596,54</t>
  </si>
  <si>
    <t>0,75%
124,73</t>
  </si>
  <si>
    <t>100,00%
16.630,64</t>
  </si>
  <si>
    <t>11,23%
1.494,09</t>
  </si>
  <si>
    <t>9,60%
1.277,23</t>
  </si>
  <si>
    <t>0,75%
99,78</t>
  </si>
  <si>
    <t>100,00%
13.304,48</t>
  </si>
  <si>
    <t>11,23%
6.027,99</t>
  </si>
  <si>
    <t>9,60%
5.153,04</t>
  </si>
  <si>
    <t>0,75%
402,58</t>
  </si>
  <si>
    <t>100,00%
53.677,52</t>
  </si>
  <si>
    <t>11,23%
4.179,86</t>
  </si>
  <si>
    <t>9,60%
3.573,17</t>
  </si>
  <si>
    <t>0,75%
279,15</t>
  </si>
  <si>
    <t>100,00%
37.220,48</t>
  </si>
  <si>
    <t>11,23%
4.588,67</t>
  </si>
  <si>
    <t>9,60%
3.922,64</t>
  </si>
  <si>
    <t>0,75%
306,46</t>
  </si>
  <si>
    <t>100,00%
40.860,80</t>
  </si>
  <si>
    <t>11,23%
4.164,38</t>
  </si>
  <si>
    <t>9,60%
3.559,93</t>
  </si>
  <si>
    <t>0,75%
278,12</t>
  </si>
  <si>
    <t>100,00%
37.082,64</t>
  </si>
  <si>
    <t>11,23%
10.634,25</t>
  </si>
  <si>
    <t>9,60%
9.090,72</t>
  </si>
  <si>
    <t>0,75%
710,21</t>
  </si>
  <si>
    <t>100,00%
94.695,04</t>
  </si>
  <si>
    <t>11,23%
22.422,42</t>
  </si>
  <si>
    <t>9,60%
19.167,87</t>
  </si>
  <si>
    <t>0,75%
1.497,49</t>
  </si>
  <si>
    <t>100,00%
199.665,36</t>
  </si>
  <si>
    <t>11,23%
56.546,54</t>
  </si>
  <si>
    <t>9,60%
48.338,98</t>
  </si>
  <si>
    <t>0,75%
3.776,48</t>
  </si>
  <si>
    <t>100,00%
503.531,04</t>
  </si>
  <si>
    <t>50,00%
36.178,57</t>
  </si>
  <si>
    <t>100,00%
72.357,14</t>
  </si>
  <si>
    <t>1050 DIAS</t>
  </si>
  <si>
    <t>1020 DIAS</t>
  </si>
  <si>
    <t>990 DIAS</t>
  </si>
  <si>
    <t>960 DIAS</t>
  </si>
  <si>
    <t>930 DIAS</t>
  </si>
  <si>
    <t>900 DIAS</t>
  </si>
  <si>
    <t>870 DIAS</t>
  </si>
  <si>
    <t>840 DIAS</t>
  </si>
  <si>
    <t>810 DIAS</t>
  </si>
  <si>
    <t>780 DIAS</t>
  </si>
  <si>
    <t>750 DIAS</t>
  </si>
  <si>
    <t>720 DIAS</t>
  </si>
  <si>
    <t>690 DIAS</t>
  </si>
  <si>
    <t>660 DIAS</t>
  </si>
  <si>
    <t>630 DIAS</t>
  </si>
  <si>
    <t>600 DIAS</t>
  </si>
  <si>
    <t>570 DIAS</t>
  </si>
  <si>
    <t>540 DIAS</t>
  </si>
  <si>
    <t>510 DIAS</t>
  </si>
  <si>
    <t>480 DIAS</t>
  </si>
  <si>
    <t>450 DIAS</t>
  </si>
  <si>
    <t>420 DIAS</t>
  </si>
  <si>
    <t>390 DIAS</t>
  </si>
  <si>
    <t>360 DIAS</t>
  </si>
  <si>
    <t>330 DIAS</t>
  </si>
  <si>
    <t>300 DIAS</t>
  </si>
  <si>
    <t>270 DIAS</t>
  </si>
  <si>
    <t>240 DIAS</t>
  </si>
  <si>
    <t>210 DIAS</t>
  </si>
  <si>
    <t>180 DIAS</t>
  </si>
  <si>
    <t>150 DIAS</t>
  </si>
  <si>
    <t>120 DIAS</t>
  </si>
  <si>
    <t>90 DIAS</t>
  </si>
  <si>
    <t>60 DIAS</t>
  </si>
  <si>
    <t>30 DIAS</t>
  </si>
  <si>
    <t>Total Por Etapa</t>
  </si>
  <si>
    <t>Cronograma Físico e Financeiro</t>
  </si>
  <si>
    <t>6.066.109,70</t>
  </si>
  <si>
    <t>1.396.479,30</t>
  </si>
  <si>
    <t>1.065.453,25</t>
  </si>
  <si>
    <t>65,67%</t>
  </si>
  <si>
    <t>15,12%</t>
  </si>
  <si>
    <t>11,53%</t>
  </si>
  <si>
    <t>1.100.408,51</t>
  </si>
  <si>
    <t>4.669.630,40</t>
  </si>
  <si>
    <t>331.026,05</t>
  </si>
  <si>
    <t>858.720,93</t>
  </si>
  <si>
    <t>11,91%</t>
  </si>
  <si>
    <t>50,55%</t>
  </si>
  <si>
    <t>3,58%</t>
  </si>
  <si>
    <t>9,3%</t>
  </si>
  <si>
    <t>12,91%
475.713,30</t>
  </si>
  <si>
    <t>51,67%
1.903.986,27</t>
  </si>
  <si>
    <t>4,24%
156.222,88</t>
  </si>
  <si>
    <t>11,00%
405.216,15</t>
  </si>
  <si>
    <t>12,28%
1.276,39</t>
  </si>
  <si>
    <t>52,11%
5.416,36</t>
  </si>
  <si>
    <t>3,69%
383,54</t>
  </si>
  <si>
    <t>9,59%
996,79</t>
  </si>
  <si>
    <t>12,28%
2.042,24</t>
  </si>
  <si>
    <t>52,11%
8.666,23</t>
  </si>
  <si>
    <t>3,69%
613,67</t>
  </si>
  <si>
    <t>9,59%
1.594,88</t>
  </si>
  <si>
    <t>12,28%
1.633,79</t>
  </si>
  <si>
    <t>52,11%
6.932,96</t>
  </si>
  <si>
    <t>3,69%
490,94</t>
  </si>
  <si>
    <t>9,59%
1.275,90</t>
  </si>
  <si>
    <t>12,28%
6.591,60</t>
  </si>
  <si>
    <t>52,11%
27.971,36</t>
  </si>
  <si>
    <t>3,69%
1.980,70</t>
  </si>
  <si>
    <t>9,59%
5.147,67</t>
  </si>
  <si>
    <t>12,28%
4.570,67</t>
  </si>
  <si>
    <t>52,11%
19.395,59</t>
  </si>
  <si>
    <t>3,69%
1.373,44</t>
  </si>
  <si>
    <t>9,59%
3.569,44</t>
  </si>
  <si>
    <t>12,28%
5.017,71</t>
  </si>
  <si>
    <t>52,11%
21.292,56</t>
  </si>
  <si>
    <t>3,69%
1.507,76</t>
  </si>
  <si>
    <t>9,59%
3.918,55</t>
  </si>
  <si>
    <t>12,28%
4.553,75</t>
  </si>
  <si>
    <t>52,11%
19.323,76</t>
  </si>
  <si>
    <t>3,69%
1.368,35</t>
  </si>
  <si>
    <t>9,59%
3.556,23</t>
  </si>
  <si>
    <t>12,28%
11.628,55</t>
  </si>
  <si>
    <t>52,11%
49.345,59</t>
  </si>
  <si>
    <t>3,69%
3.494,25</t>
  </si>
  <si>
    <t>9,59%
9.081,25</t>
  </si>
  <si>
    <t>12,28%
24.518,91</t>
  </si>
  <si>
    <t>52,11%
104.045,62</t>
  </si>
  <si>
    <t>3,69%
7.367,65</t>
  </si>
  <si>
    <t>9,59%
19.147,91</t>
  </si>
  <si>
    <t>12,28%
61.833,61</t>
  </si>
  <si>
    <t>52,11%
262.390,02</t>
  </si>
  <si>
    <t>3,69%
18.580,30</t>
  </si>
  <si>
    <t>9,59%
48.288,63</t>
  </si>
  <si>
    <t>Planilha Orçamentária Resumida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</si>
</sst>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0.00_-;\-&quot;R$&quot;* #,##0.00_-;_-&quot;R$&quot;* &quot;-&quot;??_-;_-@_-"/>
    <numFmt numFmtId="43" formatCode="_-* #,##0.00_-;\-* #,##0.00_-;_-* &quot;-&quot;??_-;_-@_-"/>
    <numFmt numFmtId="164" formatCode="#,##0.00\ %"/>
    <numFmt numFmtId="165" formatCode="#,##0.0000000"/>
    <numFmt numFmtId="166" formatCode="0.0000%"/>
  </numFmts>
  <fonts count="41" x14ac:knownFonts="1">
    <font>
      <sz val="11"/>
      <name val="Arial"/>
      <family val="1"/>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b/>
      <sz val="10"/>
      <name val="Calibri"/>
      <family val="2"/>
      <scheme val="minor"/>
    </font>
    <font>
      <sz val="10"/>
      <color theme="1"/>
      <name val="Calibri"/>
      <family val="2"/>
      <scheme val="minor"/>
    </font>
    <font>
      <sz val="10"/>
      <name val="Calibri"/>
      <family val="2"/>
      <scheme val="minor"/>
    </font>
    <font>
      <b/>
      <sz val="10"/>
      <color indexed="8"/>
      <name val="Calibri"/>
      <family val="2"/>
      <scheme val="minor"/>
    </font>
    <font>
      <sz val="10"/>
      <color indexed="8"/>
      <name val="Calibri"/>
      <family val="2"/>
      <scheme val="minor"/>
    </font>
    <font>
      <b/>
      <sz val="10"/>
      <color theme="1"/>
      <name val="Calibri"/>
      <family val="2"/>
      <scheme val="minor"/>
    </font>
    <font>
      <sz val="9"/>
      <name val="Calibri"/>
      <family val="2"/>
      <scheme val="minor"/>
    </font>
    <font>
      <b/>
      <sz val="11"/>
      <name val="Calibri"/>
      <family val="2"/>
      <scheme val="minor"/>
    </font>
    <font>
      <sz val="8"/>
      <name val="Calibri"/>
      <family val="2"/>
      <scheme val="minor"/>
    </font>
    <font>
      <b/>
      <sz val="12"/>
      <name val="Calibri"/>
      <family val="2"/>
      <scheme val="minor"/>
    </font>
    <font>
      <sz val="9"/>
      <name val="Arial"/>
      <family val="2"/>
    </font>
    <font>
      <b/>
      <sz val="12"/>
      <name val="Arial"/>
      <family val="2"/>
    </font>
    <font>
      <sz val="12"/>
      <name val="Arial"/>
      <family val="2"/>
    </font>
    <font>
      <vertAlign val="superscript"/>
      <sz val="12"/>
      <name val="Arial"/>
      <family val="2"/>
    </font>
    <font>
      <sz val="8"/>
      <name val="Arial"/>
      <family val="2"/>
    </font>
    <font>
      <b/>
      <sz val="12"/>
      <name val="Arial Narrow"/>
      <family val="2"/>
    </font>
    <font>
      <sz val="10"/>
      <name val="Arial"/>
      <family val="2"/>
    </font>
  </fonts>
  <fills count="3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6D6D6"/>
      </patternFill>
    </fill>
    <fill>
      <patternFill patternType="solid">
        <fgColor rgb="FFEFEFE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FF0D8"/>
      </patternFill>
    </fill>
    <fill>
      <patternFill patternType="solid">
        <fgColor rgb="FFFFFFFF"/>
      </patternFill>
    </fill>
    <fill>
      <patternFill patternType="solid">
        <fgColor rgb="FFF7F3DF"/>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bgColor indexed="64"/>
      </patternFill>
    </fill>
    <fill>
      <patternFill patternType="solid">
        <fgColor theme="8" tint="0.79998168889431442"/>
        <bgColor indexed="64"/>
      </patternFill>
    </fill>
    <fill>
      <patternFill patternType="solid">
        <fgColor theme="6" tint="0.59999389629810485"/>
        <bgColor indexed="64"/>
      </patternFill>
    </fill>
  </fills>
  <borders count="42">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thick">
        <color rgb="FFFF5500"/>
      </bottom>
      <diagonal/>
    </border>
    <border>
      <left/>
      <right/>
      <top/>
      <bottom style="thick">
        <color rgb="FF0092F6"/>
      </bottom>
      <diagonal/>
    </border>
    <border>
      <left style="thin">
        <color rgb="FFCCCCCC"/>
      </left>
      <right style="thin">
        <color rgb="FFCCCCCC"/>
      </right>
      <top/>
      <bottom style="thin">
        <color rgb="FFCCCCCC"/>
      </bottom>
      <diagonal/>
    </border>
    <border>
      <left style="thin">
        <color rgb="FFCCCCCC"/>
      </left>
      <right style="thin">
        <color rgb="FFCCCCCC"/>
      </right>
      <top/>
      <bottom/>
      <diagonal/>
    </border>
    <border>
      <left style="thin">
        <color rgb="FFCCCCCC"/>
      </left>
      <right style="thin">
        <color rgb="FFCCCCCC"/>
      </right>
      <top style="thin">
        <color rgb="FFCCCCCC"/>
      </top>
      <bottom/>
      <diagonal/>
    </border>
  </borders>
  <cellStyleXfs count="4">
    <xf numFmtId="0" fontId="0" fillId="0" borderId="0"/>
    <xf numFmtId="0" fontId="1" fillId="0" borderId="0"/>
    <xf numFmtId="44" fontId="1" fillId="0" borderId="0" applyFont="0" applyFill="0" applyBorder="0" applyAlignment="0" applyProtection="0"/>
    <xf numFmtId="43" fontId="1" fillId="0" borderId="0" applyFont="0" applyFill="0" applyBorder="0" applyAlignment="0" applyProtection="0"/>
  </cellStyleXfs>
  <cellXfs count="190">
    <xf numFmtId="0" fontId="0" fillId="0" borderId="0" xfId="0"/>
    <xf numFmtId="0" fontId="2" fillId="2" borderId="0" xfId="0" applyFont="1" applyFill="1" applyAlignment="1">
      <alignment horizontal="left" vertical="top" wrapText="1"/>
    </xf>
    <xf numFmtId="0" fontId="6" fillId="6" borderId="3" xfId="0" applyFont="1" applyFill="1" applyBorder="1" applyAlignment="1">
      <alignment horizontal="right" vertical="top" wrapText="1"/>
    </xf>
    <xf numFmtId="0" fontId="7" fillId="7" borderId="4" xfId="0" applyFont="1" applyFill="1" applyBorder="1" applyAlignment="1">
      <alignment horizontal="left" vertical="top" wrapText="1"/>
    </xf>
    <xf numFmtId="0" fontId="8" fillId="8" borderId="5" xfId="0" applyFont="1" applyFill="1" applyBorder="1" applyAlignment="1">
      <alignment horizontal="right" vertical="top" wrapText="1"/>
    </xf>
    <xf numFmtId="4" fontId="9" fillId="9" borderId="6" xfId="0" applyNumberFormat="1" applyFont="1" applyFill="1" applyBorder="1" applyAlignment="1">
      <alignment horizontal="right" vertical="top" wrapText="1"/>
    </xf>
    <xf numFmtId="164" fontId="10" fillId="10" borderId="7" xfId="0" applyNumberFormat="1" applyFont="1" applyFill="1" applyBorder="1" applyAlignment="1">
      <alignment horizontal="right" vertical="top" wrapText="1"/>
    </xf>
    <xf numFmtId="0" fontId="12" fillId="11" borderId="8" xfId="0" applyFont="1" applyFill="1" applyBorder="1" applyAlignment="1">
      <alignment horizontal="left" vertical="top" wrapText="1"/>
    </xf>
    <xf numFmtId="0" fontId="13" fillId="12" borderId="9" xfId="0" applyFont="1" applyFill="1" applyBorder="1" applyAlignment="1">
      <alignment horizontal="center" vertical="top" wrapText="1"/>
    </xf>
    <xf numFmtId="0" fontId="14" fillId="13" borderId="10" xfId="0" applyFont="1" applyFill="1" applyBorder="1" applyAlignment="1">
      <alignment horizontal="right" vertical="top" wrapText="1"/>
    </xf>
    <xf numFmtId="4" fontId="15" fillId="14" borderId="11" xfId="0" applyNumberFormat="1" applyFont="1" applyFill="1" applyBorder="1" applyAlignment="1">
      <alignment horizontal="right" vertical="top" wrapText="1"/>
    </xf>
    <xf numFmtId="164" fontId="16" fillId="15" borderId="12" xfId="0" applyNumberFormat="1" applyFont="1" applyFill="1" applyBorder="1" applyAlignment="1">
      <alignment horizontal="right" vertical="top" wrapText="1"/>
    </xf>
    <xf numFmtId="0" fontId="18" fillId="18" borderId="0" xfId="0" applyFont="1" applyFill="1" applyAlignment="1">
      <alignment horizontal="left" vertical="top" wrapText="1"/>
    </xf>
    <xf numFmtId="0" fontId="19" fillId="19" borderId="0" xfId="0" applyFont="1" applyFill="1" applyAlignment="1">
      <alignment horizontal="center" vertical="top" wrapText="1"/>
    </xf>
    <xf numFmtId="0" fontId="20" fillId="20" borderId="0" xfId="0" applyFont="1" applyFill="1" applyAlignment="1">
      <alignment horizontal="right" vertical="top" wrapText="1"/>
    </xf>
    <xf numFmtId="0" fontId="22" fillId="22" borderId="0" xfId="0" applyFont="1" applyFill="1" applyAlignment="1">
      <alignment horizontal="left" vertical="top" wrapText="1"/>
    </xf>
    <xf numFmtId="0" fontId="23" fillId="23" borderId="0" xfId="0" applyFont="1" applyFill="1" applyAlignment="1">
      <alignment horizontal="center" vertical="top" wrapText="1"/>
    </xf>
    <xf numFmtId="0" fontId="0" fillId="0" borderId="0" xfId="0"/>
    <xf numFmtId="0" fontId="11" fillId="26" borderId="0" xfId="0" applyFont="1" applyFill="1" applyAlignment="1">
      <alignment horizontal="center" vertical="top" wrapText="1"/>
    </xf>
    <xf numFmtId="0" fontId="11" fillId="26" borderId="0" xfId="0" applyFont="1" applyFill="1" applyAlignment="1">
      <alignment horizontal="right" vertical="top" wrapText="1"/>
    </xf>
    <xf numFmtId="0" fontId="17" fillId="26" borderId="0" xfId="0" applyFont="1" applyFill="1" applyAlignment="1">
      <alignment horizontal="left" vertical="top" wrapText="1"/>
    </xf>
    <xf numFmtId="0" fontId="17" fillId="26" borderId="0" xfId="0" applyFont="1" applyFill="1" applyAlignment="1">
      <alignment horizontal="center" vertical="top" wrapText="1"/>
    </xf>
    <xf numFmtId="0" fontId="12" fillId="25" borderId="13" xfId="0" applyFont="1" applyFill="1" applyBorder="1" applyAlignment="1">
      <alignment horizontal="left" vertical="top" wrapText="1"/>
    </xf>
    <xf numFmtId="4" fontId="11" fillId="26" borderId="0" xfId="0" applyNumberFormat="1" applyFont="1" applyFill="1" applyAlignment="1">
      <alignment horizontal="right" vertical="top" wrapText="1"/>
    </xf>
    <xf numFmtId="165" fontId="11" fillId="26" borderId="0" xfId="0" applyNumberFormat="1" applyFont="1" applyFill="1" applyAlignment="1">
      <alignment horizontal="right" vertical="top" wrapText="1"/>
    </xf>
    <xf numFmtId="4" fontId="17" fillId="26" borderId="0" xfId="0" applyNumberFormat="1" applyFont="1" applyFill="1" applyAlignment="1">
      <alignment horizontal="right" vertical="top" wrapText="1"/>
    </xf>
    <xf numFmtId="0" fontId="17" fillId="26" borderId="0" xfId="0" applyFont="1" applyFill="1" applyAlignment="1">
      <alignment horizontal="right" vertical="top" wrapText="1"/>
    </xf>
    <xf numFmtId="4" fontId="17" fillId="17" borderId="14" xfId="0" applyNumberFormat="1" applyFont="1" applyFill="1" applyBorder="1" applyAlignment="1">
      <alignment horizontal="right" vertical="top" wrapText="1"/>
    </xf>
    <xf numFmtId="165" fontId="17" fillId="17" borderId="14" xfId="0" applyNumberFormat="1" applyFont="1" applyFill="1" applyBorder="1" applyAlignment="1">
      <alignment horizontal="right" vertical="top" wrapText="1"/>
    </xf>
    <xf numFmtId="0" fontId="17" fillId="17" borderId="14" xfId="0" applyFont="1" applyFill="1" applyBorder="1" applyAlignment="1">
      <alignment horizontal="center" vertical="top" wrapText="1"/>
    </xf>
    <xf numFmtId="0" fontId="17" fillId="17" borderId="14" xfId="0" applyFont="1" applyFill="1" applyBorder="1" applyAlignment="1">
      <alignment horizontal="left" vertical="top" wrapText="1"/>
    </xf>
    <xf numFmtId="0" fontId="17" fillId="17" borderId="14" xfId="0" applyFont="1" applyFill="1" applyBorder="1" applyAlignment="1">
      <alignment horizontal="right" vertical="top" wrapText="1"/>
    </xf>
    <xf numFmtId="4" fontId="12" fillId="25" borderId="14" xfId="0" applyNumberFormat="1" applyFont="1" applyFill="1" applyBorder="1" applyAlignment="1">
      <alignment horizontal="right" vertical="top" wrapText="1"/>
    </xf>
    <xf numFmtId="165" fontId="12" fillId="25" borderId="14" xfId="0" applyNumberFormat="1" applyFont="1" applyFill="1" applyBorder="1" applyAlignment="1">
      <alignment horizontal="right" vertical="top" wrapText="1"/>
    </xf>
    <xf numFmtId="0" fontId="12" fillId="25" borderId="14" xfId="0" applyFont="1" applyFill="1" applyBorder="1" applyAlignment="1">
      <alignment horizontal="center" vertical="top" wrapText="1"/>
    </xf>
    <xf numFmtId="0" fontId="12" fillId="25" borderId="14" xfId="0" applyFont="1" applyFill="1" applyBorder="1" applyAlignment="1">
      <alignment horizontal="left" vertical="top" wrapText="1"/>
    </xf>
    <xf numFmtId="0" fontId="12" fillId="25" borderId="14" xfId="0" applyFont="1" applyFill="1" applyBorder="1" applyAlignment="1">
      <alignment horizontal="right" vertical="top" wrapText="1"/>
    </xf>
    <xf numFmtId="0" fontId="2" fillId="26" borderId="14" xfId="0" applyFont="1" applyFill="1" applyBorder="1" applyAlignment="1">
      <alignment horizontal="right" vertical="top" wrapText="1"/>
    </xf>
    <xf numFmtId="0" fontId="2" fillId="26" borderId="14" xfId="0" applyFont="1" applyFill="1" applyBorder="1" applyAlignment="1">
      <alignment horizontal="center" vertical="top" wrapText="1"/>
    </xf>
    <xf numFmtId="0" fontId="2" fillId="26" borderId="14" xfId="0" applyFont="1" applyFill="1" applyBorder="1" applyAlignment="1">
      <alignment horizontal="left" vertical="top" wrapText="1"/>
    </xf>
    <xf numFmtId="4" fontId="7" fillId="24" borderId="14" xfId="0" applyNumberFormat="1" applyFont="1" applyFill="1" applyBorder="1" applyAlignment="1">
      <alignment horizontal="right" vertical="top" wrapText="1"/>
    </xf>
    <xf numFmtId="0" fontId="7" fillId="24" borderId="14" xfId="0" applyFont="1" applyFill="1" applyBorder="1" applyAlignment="1">
      <alignment horizontal="left" vertical="top" wrapText="1"/>
    </xf>
    <xf numFmtId="0" fontId="7" fillId="24" borderId="14" xfId="0" applyFont="1" applyFill="1" applyBorder="1" applyAlignment="1">
      <alignment horizontal="right" vertical="top" wrapText="1"/>
    </xf>
    <xf numFmtId="4" fontId="17" fillId="16" borderId="14" xfId="0" applyNumberFormat="1" applyFont="1" applyFill="1" applyBorder="1" applyAlignment="1">
      <alignment horizontal="right" vertical="top" wrapText="1"/>
    </xf>
    <xf numFmtId="165" fontId="17" fillId="16" borderId="14" xfId="0" applyNumberFormat="1" applyFont="1" applyFill="1" applyBorder="1" applyAlignment="1">
      <alignment horizontal="right" vertical="top" wrapText="1"/>
    </xf>
    <xf numFmtId="0" fontId="17" fillId="16" borderId="14" xfId="0" applyFont="1" applyFill="1" applyBorder="1" applyAlignment="1">
      <alignment horizontal="center" vertical="top" wrapText="1"/>
    </xf>
    <xf numFmtId="0" fontId="17" fillId="16" borderId="14" xfId="0" applyFont="1" applyFill="1" applyBorder="1" applyAlignment="1">
      <alignment horizontal="left" vertical="top" wrapText="1"/>
    </xf>
    <xf numFmtId="0" fontId="17" fillId="16" borderId="14" xfId="0" applyFont="1" applyFill="1" applyBorder="1" applyAlignment="1">
      <alignment horizontal="right" vertical="top" wrapText="1"/>
    </xf>
    <xf numFmtId="0" fontId="11" fillId="26" borderId="0" xfId="0" applyFont="1" applyFill="1" applyAlignment="1">
      <alignment horizontal="left" vertical="top" wrapText="1"/>
    </xf>
    <xf numFmtId="0" fontId="2" fillId="26" borderId="0" xfId="0" applyFont="1" applyFill="1" applyAlignment="1">
      <alignment horizontal="left" vertical="top" wrapText="1"/>
    </xf>
    <xf numFmtId="0" fontId="12" fillId="27" borderId="14" xfId="0" applyFont="1" applyFill="1" applyBorder="1" applyAlignment="1">
      <alignment horizontal="right" vertical="top" wrapText="1"/>
    </xf>
    <xf numFmtId="4" fontId="12" fillId="27" borderId="14" xfId="0" applyNumberFormat="1" applyFont="1" applyFill="1" applyBorder="1" applyAlignment="1">
      <alignment horizontal="right" vertical="top" wrapText="1"/>
    </xf>
    <xf numFmtId="0" fontId="12" fillId="27" borderId="14" xfId="0" applyFont="1" applyFill="1" applyBorder="1" applyAlignment="1">
      <alignment horizontal="center" vertical="top" wrapText="1"/>
    </xf>
    <xf numFmtId="0" fontId="12" fillId="27" borderId="14" xfId="0" applyFont="1" applyFill="1" applyBorder="1" applyAlignment="1">
      <alignment horizontal="left" vertical="top" wrapText="1"/>
    </xf>
    <xf numFmtId="0" fontId="1" fillId="0" borderId="0" xfId="1"/>
    <xf numFmtId="0" fontId="1" fillId="0" borderId="0" xfId="1" applyFont="1"/>
    <xf numFmtId="0" fontId="1" fillId="0" borderId="0" xfId="1" applyFont="1" applyAlignment="1">
      <alignment vertical="center"/>
    </xf>
    <xf numFmtId="49" fontId="24" fillId="0" borderId="0" xfId="1" applyNumberFormat="1" applyFont="1" applyAlignment="1">
      <alignment vertical="center"/>
    </xf>
    <xf numFmtId="10" fontId="25" fillId="0" borderId="0" xfId="1" applyNumberFormat="1" applyFont="1" applyAlignment="1">
      <alignment vertical="center"/>
    </xf>
    <xf numFmtId="0" fontId="25" fillId="0" borderId="0" xfId="1" applyFont="1" applyAlignment="1">
      <alignment vertical="center"/>
    </xf>
    <xf numFmtId="0" fontId="25" fillId="0" borderId="0" xfId="1" applyFont="1" applyAlignment="1">
      <alignment horizontal="left" vertical="center"/>
    </xf>
    <xf numFmtId="0" fontId="26" fillId="0" borderId="0" xfId="1" applyFont="1" applyAlignment="1">
      <alignment horizontal="justify" vertical="center"/>
    </xf>
    <xf numFmtId="0" fontId="25" fillId="0" borderId="0" xfId="1" applyFont="1"/>
    <xf numFmtId="166" fontId="27" fillId="28" borderId="15" xfId="2" applyNumberFormat="1" applyFont="1" applyFill="1" applyBorder="1" applyAlignment="1">
      <alignment horizontal="center" vertical="center"/>
    </xf>
    <xf numFmtId="43" fontId="24" fillId="28" borderId="16" xfId="3" applyFont="1" applyFill="1" applyBorder="1" applyAlignment="1">
      <alignment horizontal="center" vertical="center"/>
    </xf>
    <xf numFmtId="0" fontId="24" fillId="28" borderId="17" xfId="1" applyFont="1" applyFill="1" applyBorder="1" applyAlignment="1">
      <alignment horizontal="center" vertical="center"/>
    </xf>
    <xf numFmtId="166" fontId="27" fillId="29" borderId="15" xfId="2" applyNumberFormat="1" applyFont="1" applyFill="1" applyBorder="1" applyAlignment="1">
      <alignment horizontal="center" vertical="center"/>
    </xf>
    <xf numFmtId="43" fontId="24" fillId="29" borderId="16" xfId="3" applyFont="1" applyFill="1" applyBorder="1" applyAlignment="1">
      <alignment horizontal="center" vertical="center"/>
    </xf>
    <xf numFmtId="0" fontId="24" fillId="29" borderId="17" xfId="1" applyFont="1" applyFill="1" applyBorder="1" applyAlignment="1">
      <alignment horizontal="center" vertical="center"/>
    </xf>
    <xf numFmtId="10" fontId="28" fillId="0" borderId="18" xfId="1" applyNumberFormat="1" applyFont="1" applyBorder="1" applyAlignment="1">
      <alignment horizontal="center" vertical="center"/>
    </xf>
    <xf numFmtId="43" fontId="26" fillId="0" borderId="19" xfId="3" applyFont="1" applyBorder="1" applyAlignment="1">
      <alignment horizontal="left" vertical="center" indent="2"/>
    </xf>
    <xf numFmtId="0" fontId="26" fillId="0" borderId="20" xfId="1" applyFont="1" applyBorder="1" applyAlignment="1">
      <alignment horizontal="center" vertical="center"/>
    </xf>
    <xf numFmtId="10" fontId="28" fillId="0" borderId="21" xfId="1" applyNumberFormat="1" applyFont="1" applyBorder="1" applyAlignment="1">
      <alignment horizontal="center" vertical="center"/>
    </xf>
    <xf numFmtId="43" fontId="26" fillId="0" borderId="22" xfId="3" applyFont="1" applyBorder="1" applyAlignment="1">
      <alignment horizontal="left" vertical="center" indent="2"/>
    </xf>
    <xf numFmtId="0" fontId="26" fillId="0" borderId="23" xfId="1" applyFont="1" applyBorder="1" applyAlignment="1">
      <alignment horizontal="center" vertical="center"/>
    </xf>
    <xf numFmtId="10" fontId="28" fillId="0" borderId="24" xfId="1" applyNumberFormat="1" applyFont="1" applyBorder="1" applyAlignment="1">
      <alignment horizontal="center" vertical="center"/>
    </xf>
    <xf numFmtId="43" fontId="26" fillId="0" borderId="25" xfId="3" applyFont="1" applyBorder="1" applyAlignment="1">
      <alignment horizontal="left" vertical="center" indent="2"/>
    </xf>
    <xf numFmtId="0" fontId="26" fillId="0" borderId="26" xfId="1" applyFont="1" applyBorder="1" applyAlignment="1">
      <alignment horizontal="center" vertical="center"/>
    </xf>
    <xf numFmtId="10" fontId="27" fillId="29" borderId="24" xfId="1" applyNumberFormat="1" applyFont="1" applyFill="1" applyBorder="1" applyAlignment="1">
      <alignment horizontal="center" vertical="center"/>
    </xf>
    <xf numFmtId="0" fontId="24" fillId="29" borderId="25" xfId="1" applyFont="1" applyFill="1" applyBorder="1" applyAlignment="1">
      <alignment horizontal="left" vertical="center"/>
    </xf>
    <xf numFmtId="0" fontId="24" fillId="29" borderId="26" xfId="1" applyFont="1" applyFill="1" applyBorder="1" applyAlignment="1">
      <alignment horizontal="center" vertical="center"/>
    </xf>
    <xf numFmtId="10" fontId="27" fillId="29" borderId="27" xfId="1" applyNumberFormat="1" applyFont="1" applyFill="1" applyBorder="1" applyAlignment="1">
      <alignment horizontal="center" vertical="center"/>
    </xf>
    <xf numFmtId="0" fontId="24" fillId="29" borderId="28" xfId="1" applyFont="1" applyFill="1" applyBorder="1" applyAlignment="1">
      <alignment horizontal="left" vertical="center"/>
    </xf>
    <xf numFmtId="0" fontId="29" fillId="29" borderId="29" xfId="1" applyFont="1" applyFill="1" applyBorder="1" applyAlignment="1">
      <alignment horizontal="center" vertical="center"/>
    </xf>
    <xf numFmtId="14" fontId="30" fillId="0" borderId="0" xfId="1" applyNumberFormat="1" applyFont="1" applyAlignment="1">
      <alignment horizontal="right" vertical="center"/>
    </xf>
    <xf numFmtId="0" fontId="32" fillId="0" borderId="0" xfId="1" applyFont="1" applyAlignment="1">
      <alignment vertical="center"/>
    </xf>
    <xf numFmtId="0" fontId="33" fillId="0" borderId="0" xfId="1" applyFont="1" applyAlignment="1">
      <alignment vertical="center"/>
    </xf>
    <xf numFmtId="0" fontId="26" fillId="0" borderId="0" xfId="1" applyFont="1" applyAlignment="1">
      <alignment horizontal="center" vertical="center"/>
    </xf>
    <xf numFmtId="0" fontId="31" fillId="0" borderId="0" xfId="1" applyFont="1" applyAlignment="1">
      <alignment vertical="center"/>
    </xf>
    <xf numFmtId="43" fontId="24" fillId="0" borderId="22" xfId="3" applyFont="1" applyBorder="1" applyAlignment="1">
      <alignment horizontal="left" vertical="center" indent="2"/>
    </xf>
    <xf numFmtId="0" fontId="1" fillId="0" borderId="0" xfId="1" applyAlignment="1">
      <alignment wrapText="1"/>
    </xf>
    <xf numFmtId="0" fontId="1" fillId="0" borderId="0" xfId="1" applyBorder="1" applyAlignment="1">
      <alignment wrapText="1"/>
    </xf>
    <xf numFmtId="2" fontId="35" fillId="28" borderId="15" xfId="1" applyNumberFormat="1" applyFont="1" applyFill="1" applyBorder="1" applyAlignment="1">
      <alignment horizontal="center" vertical="center"/>
    </xf>
    <xf numFmtId="2" fontId="35" fillId="28" borderId="31" xfId="1" applyNumberFormat="1" applyFont="1" applyFill="1" applyBorder="1" applyAlignment="1">
      <alignment horizontal="center" vertical="center"/>
    </xf>
    <xf numFmtId="0" fontId="35" fillId="28" borderId="16" xfId="1" applyFont="1" applyFill="1" applyBorder="1" applyAlignment="1">
      <alignment horizontal="right" vertical="center" wrapText="1"/>
    </xf>
    <xf numFmtId="0" fontId="35" fillId="28" borderId="31" xfId="1" applyFont="1" applyFill="1" applyBorder="1" applyAlignment="1">
      <alignment horizontal="center" vertical="center"/>
    </xf>
    <xf numFmtId="2" fontId="35" fillId="29" borderId="15" xfId="1" applyNumberFormat="1" applyFont="1" applyFill="1" applyBorder="1" applyAlignment="1">
      <alignment horizontal="center" vertical="center"/>
    </xf>
    <xf numFmtId="2" fontId="35" fillId="29" borderId="31" xfId="1" applyNumberFormat="1" applyFont="1" applyFill="1" applyBorder="1" applyAlignment="1">
      <alignment horizontal="center" vertical="center"/>
    </xf>
    <xf numFmtId="0" fontId="35" fillId="29" borderId="16" xfId="1" applyFont="1" applyFill="1" applyBorder="1" applyAlignment="1">
      <alignment horizontal="right" vertical="center" wrapText="1"/>
    </xf>
    <xf numFmtId="0" fontId="35" fillId="29" borderId="31" xfId="1" applyFont="1" applyFill="1" applyBorder="1" applyAlignment="1">
      <alignment horizontal="center" vertical="center"/>
    </xf>
    <xf numFmtId="2" fontId="36" fillId="0" borderId="24" xfId="1" applyNumberFormat="1" applyFont="1" applyBorder="1" applyAlignment="1">
      <alignment horizontal="center" vertical="center"/>
    </xf>
    <xf numFmtId="2" fontId="36" fillId="0" borderId="26" xfId="1" applyNumberFormat="1" applyFont="1" applyBorder="1" applyAlignment="1">
      <alignment horizontal="center" vertical="center"/>
    </xf>
    <xf numFmtId="0" fontId="36" fillId="0" borderId="25" xfId="1" applyFont="1" applyBorder="1" applyAlignment="1">
      <alignment vertical="center" wrapText="1"/>
    </xf>
    <xf numFmtId="0" fontId="35" fillId="0" borderId="26" xfId="1" applyFont="1" applyBorder="1" applyAlignment="1">
      <alignment horizontal="center" vertical="center"/>
    </xf>
    <xf numFmtId="2" fontId="36" fillId="0" borderId="27" xfId="1" applyNumberFormat="1" applyFont="1" applyBorder="1" applyAlignment="1">
      <alignment horizontal="center" vertical="center"/>
    </xf>
    <xf numFmtId="2" fontId="36" fillId="0" borderId="29" xfId="1" applyNumberFormat="1" applyFont="1" applyBorder="1" applyAlignment="1">
      <alignment horizontal="center" vertical="center"/>
    </xf>
    <xf numFmtId="0" fontId="36" fillId="0" borderId="28" xfId="1" applyFont="1" applyBorder="1" applyAlignment="1">
      <alignment vertical="center" wrapText="1"/>
    </xf>
    <xf numFmtId="49" fontId="35" fillId="0" borderId="29" xfId="1" applyNumberFormat="1" applyFont="1" applyBorder="1" applyAlignment="1">
      <alignment horizontal="center" vertical="center"/>
    </xf>
    <xf numFmtId="0" fontId="35" fillId="29" borderId="16" xfId="1" applyFont="1" applyFill="1" applyBorder="1" applyAlignment="1">
      <alignment horizontal="center" vertical="center" wrapText="1"/>
    </xf>
    <xf numFmtId="49" fontId="35" fillId="0" borderId="26" xfId="1" applyNumberFormat="1" applyFont="1" applyBorder="1" applyAlignment="1">
      <alignment horizontal="center" vertical="center"/>
    </xf>
    <xf numFmtId="2" fontId="36" fillId="0" borderId="32" xfId="1" applyNumberFormat="1" applyFont="1" applyBorder="1" applyAlignment="1">
      <alignment horizontal="center" vertical="center"/>
    </xf>
    <xf numFmtId="2" fontId="36" fillId="0" borderId="33" xfId="1" applyNumberFormat="1" applyFont="1" applyBorder="1" applyAlignment="1">
      <alignment horizontal="center" vertical="center"/>
    </xf>
    <xf numFmtId="0" fontId="36" fillId="0" borderId="34" xfId="1" applyFont="1" applyBorder="1" applyAlignment="1">
      <alignment vertical="center" wrapText="1"/>
    </xf>
    <xf numFmtId="49" fontId="35" fillId="0" borderId="33" xfId="1" applyNumberFormat="1" applyFont="1" applyBorder="1" applyAlignment="1">
      <alignment horizontal="center" vertical="center"/>
    </xf>
    <xf numFmtId="0" fontId="35" fillId="29" borderId="32" xfId="1" applyFont="1" applyFill="1" applyBorder="1" applyAlignment="1">
      <alignment horizontal="center" vertical="center"/>
    </xf>
    <xf numFmtId="0" fontId="35" fillId="29" borderId="20" xfId="1" applyFont="1" applyFill="1" applyBorder="1" applyAlignment="1">
      <alignment horizontal="center" vertical="center"/>
    </xf>
    <xf numFmtId="0" fontId="38" fillId="0" borderId="0" xfId="1" applyFont="1" applyAlignment="1">
      <alignment vertical="center"/>
    </xf>
    <xf numFmtId="0" fontId="39" fillId="0" borderId="0" xfId="1" applyFont="1" applyAlignment="1">
      <alignment vertical="center"/>
    </xf>
    <xf numFmtId="0" fontId="39" fillId="0" borderId="0" xfId="1" applyFont="1" applyAlignment="1">
      <alignment vertical="center" wrapText="1"/>
    </xf>
    <xf numFmtId="0" fontId="40" fillId="0" borderId="0" xfId="1" applyFont="1" applyAlignment="1">
      <alignment horizontal="center" vertical="center"/>
    </xf>
    <xf numFmtId="0" fontId="0" fillId="0" borderId="0" xfId="0"/>
    <xf numFmtId="0" fontId="11" fillId="26" borderId="0" xfId="0" applyFont="1" applyFill="1" applyAlignment="1">
      <alignment horizontal="right" vertical="top" wrapText="1"/>
    </xf>
    <xf numFmtId="0" fontId="11" fillId="26" borderId="0" xfId="0" applyFont="1" applyFill="1" applyAlignment="1">
      <alignment horizontal="left" vertical="top" wrapText="1"/>
    </xf>
    <xf numFmtId="0" fontId="17" fillId="26" borderId="0" xfId="0" applyFont="1" applyFill="1" applyAlignment="1">
      <alignment horizontal="center" vertical="top" wrapText="1"/>
    </xf>
    <xf numFmtId="0" fontId="2" fillId="26" borderId="14" xfId="0" applyFont="1" applyFill="1" applyBorder="1" applyAlignment="1">
      <alignment horizontal="left" vertical="top" wrapText="1"/>
    </xf>
    <xf numFmtId="0" fontId="12" fillId="25" borderId="14" xfId="0" applyFont="1" applyFill="1" applyBorder="1" applyAlignment="1">
      <alignment horizontal="left" vertical="top" wrapText="1"/>
    </xf>
    <xf numFmtId="0" fontId="7" fillId="24" borderId="14" xfId="0" applyFont="1" applyFill="1" applyBorder="1" applyAlignment="1">
      <alignment horizontal="left" vertical="top" wrapText="1"/>
    </xf>
    <xf numFmtId="0" fontId="2" fillId="26" borderId="0" xfId="0" applyFont="1" applyFill="1" applyAlignment="1">
      <alignment horizontal="left" vertical="top" wrapText="1"/>
    </xf>
    <xf numFmtId="0" fontId="2" fillId="26" borderId="14" xfId="0" applyFont="1" applyFill="1" applyBorder="1" applyAlignment="1">
      <alignment horizontal="right" vertical="top" wrapText="1"/>
    </xf>
    <xf numFmtId="0" fontId="12" fillId="25" borderId="37" xfId="0" applyFont="1" applyFill="1" applyBorder="1" applyAlignment="1">
      <alignment horizontal="right" vertical="top" wrapText="1"/>
    </xf>
    <xf numFmtId="0" fontId="12" fillId="24" borderId="38" xfId="0" applyFont="1" applyFill="1" applyBorder="1" applyAlignment="1">
      <alignment horizontal="right" vertical="top" wrapText="1"/>
    </xf>
    <xf numFmtId="0" fontId="0" fillId="0" borderId="0" xfId="0"/>
    <xf numFmtId="0" fontId="2" fillId="26" borderId="0" xfId="0" applyFont="1" applyFill="1" applyAlignment="1">
      <alignment horizontal="left" vertical="top" wrapText="1"/>
    </xf>
    <xf numFmtId="0" fontId="11" fillId="26" borderId="0" xfId="0" applyFont="1" applyFill="1" applyAlignment="1">
      <alignment horizontal="left" vertical="top" wrapText="1"/>
    </xf>
    <xf numFmtId="0" fontId="11" fillId="26" borderId="0" xfId="0" applyFont="1" applyFill="1" applyAlignment="1">
      <alignment horizontal="right" vertical="top" wrapText="1"/>
    </xf>
    <xf numFmtId="0" fontId="17" fillId="26" borderId="0" xfId="0" applyFont="1" applyFill="1" applyAlignment="1">
      <alignment horizontal="center" vertical="top" wrapText="1"/>
    </xf>
    <xf numFmtId="0" fontId="2" fillId="26" borderId="14" xfId="0" applyFont="1" applyFill="1" applyBorder="1" applyAlignment="1">
      <alignment horizontal="right" vertical="top" wrapText="1"/>
    </xf>
    <xf numFmtId="0" fontId="12" fillId="31" borderId="14" xfId="0" applyFont="1" applyFill="1" applyBorder="1" applyAlignment="1">
      <alignment horizontal="right" vertical="top" wrapText="1"/>
    </xf>
    <xf numFmtId="0" fontId="12" fillId="31" borderId="14" xfId="0" applyFont="1" applyFill="1" applyBorder="1" applyAlignment="1">
      <alignment horizontal="left" vertical="top" wrapText="1"/>
    </xf>
    <xf numFmtId="0" fontId="12" fillId="31" borderId="14" xfId="0" applyFont="1" applyFill="1" applyBorder="1" applyAlignment="1">
      <alignment horizontal="center" vertical="top" wrapText="1"/>
    </xf>
    <xf numFmtId="0" fontId="12" fillId="30" borderId="14" xfId="0" applyFont="1" applyFill="1" applyBorder="1" applyAlignment="1">
      <alignment horizontal="right" vertical="top" wrapText="1"/>
    </xf>
    <xf numFmtId="0" fontId="12" fillId="30" borderId="14" xfId="0" applyFont="1" applyFill="1" applyBorder="1" applyAlignment="1">
      <alignment horizontal="left" vertical="top" wrapText="1"/>
    </xf>
    <xf numFmtId="0" fontId="12" fillId="30" borderId="14" xfId="0" applyFont="1" applyFill="1" applyBorder="1" applyAlignment="1">
      <alignment horizontal="center" vertical="top" wrapText="1"/>
    </xf>
    <xf numFmtId="0" fontId="17" fillId="32" borderId="14" xfId="0" applyFont="1" applyFill="1" applyBorder="1" applyAlignment="1">
      <alignment horizontal="right" vertical="top" wrapText="1"/>
    </xf>
    <xf numFmtId="0" fontId="17" fillId="32" borderId="14" xfId="0" applyFont="1" applyFill="1" applyBorder="1" applyAlignment="1">
      <alignment horizontal="left" vertical="top" wrapText="1"/>
    </xf>
    <xf numFmtId="0" fontId="17" fillId="32" borderId="14" xfId="0" applyFont="1" applyFill="1" applyBorder="1" applyAlignment="1">
      <alignment horizontal="center" vertical="top" wrapText="1"/>
    </xf>
    <xf numFmtId="4" fontId="17" fillId="32" borderId="14" xfId="0" applyNumberFormat="1" applyFont="1" applyFill="1" applyBorder="1" applyAlignment="1">
      <alignment horizontal="right" vertical="top" wrapText="1"/>
    </xf>
    <xf numFmtId="164" fontId="7" fillId="24" borderId="14" xfId="0" applyNumberFormat="1" applyFont="1" applyFill="1" applyBorder="1" applyAlignment="1">
      <alignment horizontal="right" vertical="top" wrapText="1"/>
    </xf>
    <xf numFmtId="0" fontId="2" fillId="26" borderId="0" xfId="0" applyFont="1" applyFill="1" applyAlignment="1">
      <alignment horizontal="left" vertical="top" wrapText="1"/>
    </xf>
    <xf numFmtId="0" fontId="11" fillId="26" borderId="0" xfId="0" applyFont="1" applyFill="1" applyAlignment="1">
      <alignment horizontal="left" vertical="top" wrapText="1"/>
    </xf>
    <xf numFmtId="0" fontId="2" fillId="26" borderId="0" xfId="0" applyFont="1" applyFill="1" applyAlignment="1">
      <alignment horizontal="center" wrapText="1"/>
    </xf>
    <xf numFmtId="0" fontId="0" fillId="0" borderId="0" xfId="0"/>
    <xf numFmtId="0" fontId="2" fillId="26" borderId="14" xfId="0" applyFont="1" applyFill="1" applyBorder="1" applyAlignment="1">
      <alignment horizontal="left" vertical="top" wrapText="1"/>
    </xf>
    <xf numFmtId="0" fontId="7" fillId="24" borderId="14" xfId="0" applyFont="1" applyFill="1" applyBorder="1" applyAlignment="1">
      <alignment horizontal="left" vertical="top" wrapText="1"/>
    </xf>
    <xf numFmtId="0" fontId="11" fillId="26" borderId="0" xfId="0" applyFont="1" applyFill="1" applyAlignment="1">
      <alignment horizontal="right" vertical="top" wrapText="1"/>
    </xf>
    <xf numFmtId="4" fontId="11" fillId="26" borderId="0" xfId="0" applyNumberFormat="1" applyFont="1" applyFill="1" applyAlignment="1">
      <alignment horizontal="right" vertical="top" wrapText="1"/>
    </xf>
    <xf numFmtId="0" fontId="17" fillId="26" borderId="0" xfId="0" applyFont="1" applyFill="1" applyAlignment="1">
      <alignment horizontal="center" vertical="top" wrapText="1"/>
    </xf>
    <xf numFmtId="0" fontId="20" fillId="20" borderId="0" xfId="0" applyFont="1" applyFill="1" applyAlignment="1">
      <alignment horizontal="right" vertical="top" wrapText="1"/>
    </xf>
    <xf numFmtId="0" fontId="18" fillId="18" borderId="0" xfId="0" applyFont="1" applyFill="1" applyAlignment="1">
      <alignment horizontal="left" vertical="top" wrapText="1"/>
    </xf>
    <xf numFmtId="4" fontId="21" fillId="21" borderId="0" xfId="0" applyNumberFormat="1" applyFont="1" applyFill="1" applyAlignment="1">
      <alignment horizontal="right" vertical="top" wrapText="1"/>
    </xf>
    <xf numFmtId="0" fontId="23" fillId="23" borderId="0" xfId="0" applyFont="1" applyFill="1" applyAlignment="1">
      <alignment horizontal="center" vertical="top" wrapText="1"/>
    </xf>
    <xf numFmtId="0" fontId="3" fillId="3" borderId="0" xfId="0" applyFont="1" applyFill="1" applyAlignment="1">
      <alignment horizontal="center" wrapText="1"/>
    </xf>
    <xf numFmtId="0" fontId="4" fillId="4" borderId="1" xfId="0" applyFont="1" applyFill="1" applyBorder="1" applyAlignment="1">
      <alignment horizontal="left" vertical="top" wrapText="1"/>
    </xf>
    <xf numFmtId="0" fontId="6" fillId="6" borderId="3" xfId="0" applyFont="1" applyFill="1" applyBorder="1" applyAlignment="1">
      <alignment horizontal="right" vertical="top" wrapText="1"/>
    </xf>
    <xf numFmtId="0" fontId="5" fillId="5" borderId="2" xfId="0" applyFont="1" applyFill="1" applyBorder="1" applyAlignment="1">
      <alignment horizontal="center" vertical="top" wrapText="1"/>
    </xf>
    <xf numFmtId="0" fontId="2" fillId="2" borderId="0" xfId="0" applyFont="1" applyFill="1" applyAlignment="1">
      <alignment horizontal="left" vertical="top" wrapText="1"/>
    </xf>
    <xf numFmtId="0" fontId="12" fillId="25" borderId="14" xfId="0" applyFont="1" applyFill="1" applyBorder="1" applyAlignment="1">
      <alignment horizontal="left" vertical="top" wrapText="1"/>
    </xf>
    <xf numFmtId="0" fontId="17" fillId="16" borderId="14" xfId="0" applyFont="1" applyFill="1" applyBorder="1" applyAlignment="1">
      <alignment horizontal="left" vertical="top" wrapText="1"/>
    </xf>
    <xf numFmtId="0" fontId="17" fillId="17" borderId="14" xfId="0" applyFont="1" applyFill="1" applyBorder="1" applyAlignment="1">
      <alignment horizontal="left" vertical="top" wrapText="1"/>
    </xf>
    <xf numFmtId="0" fontId="17" fillId="26" borderId="0" xfId="0" applyFont="1" applyFill="1" applyAlignment="1">
      <alignment horizontal="right" vertical="top" wrapText="1"/>
    </xf>
    <xf numFmtId="0" fontId="2" fillId="26" borderId="14" xfId="0" applyFont="1" applyFill="1" applyBorder="1" applyAlignment="1">
      <alignment horizontal="center" vertical="top" wrapText="1"/>
    </xf>
    <xf numFmtId="0" fontId="2" fillId="26" borderId="14" xfId="0" applyFont="1" applyFill="1" applyBorder="1" applyAlignment="1">
      <alignment horizontal="right" vertical="top" wrapText="1"/>
    </xf>
    <xf numFmtId="0" fontId="12" fillId="27" borderId="41"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39" xfId="0" applyBorder="1" applyAlignment="1">
      <alignment horizontal="center" vertical="center" wrapText="1"/>
    </xf>
    <xf numFmtId="0" fontId="17" fillId="16" borderId="41" xfId="0" applyFont="1" applyFill="1" applyBorder="1" applyAlignment="1">
      <alignment horizontal="center" vertical="center" wrapText="1"/>
    </xf>
    <xf numFmtId="0" fontId="17" fillId="17" borderId="41" xfId="0" applyFont="1" applyFill="1" applyBorder="1" applyAlignment="1">
      <alignment horizontal="center" vertical="center" wrapText="1"/>
    </xf>
    <xf numFmtId="0" fontId="12" fillId="25" borderId="41" xfId="0" applyFont="1" applyFill="1" applyBorder="1" applyAlignment="1">
      <alignment horizontal="center" vertical="center" wrapText="1"/>
    </xf>
    <xf numFmtId="0" fontId="12" fillId="31" borderId="41" xfId="0" applyFont="1" applyFill="1" applyBorder="1" applyAlignment="1">
      <alignment horizontal="center" vertical="center" wrapText="1"/>
    </xf>
    <xf numFmtId="0" fontId="12" fillId="30" borderId="41" xfId="0" applyFont="1" applyFill="1" applyBorder="1" applyAlignment="1">
      <alignment horizontal="center" vertical="center" wrapText="1"/>
    </xf>
    <xf numFmtId="0" fontId="31" fillId="0" borderId="0" xfId="1" applyFont="1" applyAlignment="1">
      <alignment horizontal="center" vertical="center"/>
    </xf>
    <xf numFmtId="49" fontId="34" fillId="0" borderId="30" xfId="1" applyNumberFormat="1" applyFont="1" applyBorder="1" applyAlignment="1">
      <alignment horizontal="right" vertical="center"/>
    </xf>
    <xf numFmtId="0" fontId="35" fillId="0" borderId="0" xfId="1" applyFont="1" applyAlignment="1">
      <alignment horizontal="center" vertical="center"/>
    </xf>
    <xf numFmtId="0" fontId="35" fillId="0" borderId="34" xfId="1" applyFont="1" applyBorder="1" applyAlignment="1">
      <alignment horizontal="center" vertical="top"/>
    </xf>
    <xf numFmtId="0" fontId="35" fillId="29" borderId="36" xfId="1" applyFont="1" applyFill="1" applyBorder="1" applyAlignment="1">
      <alignment horizontal="center" vertical="center"/>
    </xf>
    <xf numFmtId="0" fontId="35" fillId="29" borderId="33" xfId="1" applyFont="1" applyFill="1" applyBorder="1" applyAlignment="1">
      <alignment horizontal="center" vertical="center"/>
    </xf>
    <xf numFmtId="0" fontId="35" fillId="29" borderId="30" xfId="1" applyFont="1" applyFill="1" applyBorder="1" applyAlignment="1">
      <alignment horizontal="center" vertical="center" wrapText="1"/>
    </xf>
    <xf numFmtId="0" fontId="35" fillId="29" borderId="34" xfId="1" applyFont="1" applyFill="1" applyBorder="1" applyAlignment="1">
      <alignment horizontal="center" vertical="center" wrapText="1"/>
    </xf>
    <xf numFmtId="0" fontId="35" fillId="29" borderId="35" xfId="1" applyFont="1" applyFill="1" applyBorder="1" applyAlignment="1">
      <alignment horizontal="center" vertical="center"/>
    </xf>
    <xf numFmtId="0" fontId="35" fillId="29" borderId="27" xfId="1" applyFont="1" applyFill="1" applyBorder="1" applyAlignment="1">
      <alignment horizontal="center" vertical="center"/>
    </xf>
  </cellXfs>
  <cellStyles count="4">
    <cellStyle name="Moeda 2" xfId="2"/>
    <cellStyle name="Normal" xfId="0" builtinId="0"/>
    <cellStyle name="Normal 2" xfId="1"/>
    <cellStyle name="Vírgula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6350</xdr:colOff>
      <xdr:row>26</xdr:row>
      <xdr:rowOff>180975</xdr:rowOff>
    </xdr:from>
    <xdr:ext cx="3708400" cy="524987"/>
    <mc:AlternateContent xmlns:mc="http://schemas.openxmlformats.org/markup-compatibility/2006" xmlns:a14="http://schemas.microsoft.com/office/drawing/2010/main">
      <mc:Choice Requires="a14">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pt-BR" sz="1400" b="1" i="0">
                        <a:latin typeface="Cambria Math" panose="02040503050406030204" pitchFamily="18" charset="0"/>
                      </a:rPr>
                      <m:t>𝐁𝐃𝐈</m:t>
                    </m:r>
                    <m:r>
                      <a:rPr lang="pt-BR" sz="1400" b="1" i="0">
                        <a:latin typeface="Cambria Math" panose="02040503050406030204" pitchFamily="18" charset="0"/>
                      </a:rPr>
                      <m:t>= </m:t>
                    </m:r>
                    <m:d>
                      <m:dPr>
                        <m:begChr m:val="["/>
                        <m:endChr m:val="]"/>
                        <m:ctrlPr>
                          <a:rPr lang="pt-BR" sz="1400" b="1" i="1">
                            <a:latin typeface="Cambria Math" panose="02040503050406030204" pitchFamily="18" charset="0"/>
                          </a:rPr>
                        </m:ctrlPr>
                      </m:dPr>
                      <m:e>
                        <m:d>
                          <m:dPr>
                            <m:ctrlPr>
                              <a:rPr lang="pt-BR" sz="1100" b="1" i="1">
                                <a:solidFill>
                                  <a:schemeClr val="tx1"/>
                                </a:solidFill>
                                <a:effectLst/>
                                <a:latin typeface="Cambria Math" panose="02040503050406030204" pitchFamily="18" charset="0"/>
                                <a:ea typeface="+mn-ea"/>
                                <a:cs typeface="+mn-cs"/>
                              </a:rPr>
                            </m:ctrlPr>
                          </m:dPr>
                          <m:e>
                            <m:f>
                              <m:fPr>
                                <m:ctrlPr>
                                  <a:rPr lang="pt-BR" sz="1100" b="1" i="1">
                                    <a:solidFill>
                                      <a:schemeClr val="tx1"/>
                                    </a:solidFill>
                                    <a:effectLst/>
                                    <a:latin typeface="Cambria Math" panose="02040503050406030204" pitchFamily="18" charset="0"/>
                                    <a:ea typeface="+mn-ea"/>
                                    <a:cs typeface="+mn-cs"/>
                                  </a:rPr>
                                </m:ctrlPr>
                              </m:fPr>
                              <m:num>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𝐀</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𝐁</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𝐂</m:t>
                                    </m:r>
                                  </m:e>
                                </m:d>
                              </m:num>
                              <m:den>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𝐃</m:t>
                                    </m:r>
                                  </m:e>
                                </m:d>
                              </m:den>
                            </m:f>
                          </m:e>
                        </m:d>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𝟏</m:t>
                        </m:r>
                      </m:e>
                    </m:d>
                    <m:r>
                      <a:rPr lang="pt-BR" sz="1400" b="1" i="0">
                        <a:latin typeface="Cambria Math" panose="02040503050406030204" pitchFamily="18" charset="0"/>
                      </a:rPr>
                      <m:t>𝐱</m:t>
                    </m:r>
                    <m:r>
                      <a:rPr lang="pt-BR" sz="1400" b="1" i="0">
                        <a:latin typeface="Cambria Math" panose="02040503050406030204" pitchFamily="18" charset="0"/>
                      </a:rPr>
                      <m:t> </m:t>
                    </m:r>
                    <m:r>
                      <a:rPr lang="pt-BR" sz="1400" b="1" i="0">
                        <a:latin typeface="Cambria Math" panose="02040503050406030204" pitchFamily="18" charset="0"/>
                      </a:rPr>
                      <m:t>𝟏𝟎𝟎</m:t>
                    </m:r>
                    <m:r>
                      <a:rPr lang="pt-BR" sz="1400" b="1" i="0">
                        <a:latin typeface="Cambria Math" panose="02040503050406030204" pitchFamily="18" charset="0"/>
                      </a:rPr>
                      <m:t>%</m:t>
                    </m:r>
                  </m:oMath>
                </m:oMathPara>
              </a14:m>
              <a:endParaRPr lang="pt-BR" sz="1400" b="1" i="0">
                <a:latin typeface="+mn-lt"/>
              </a:endParaRPr>
            </a:p>
          </xdr:txBody>
        </xdr:sp>
      </mc:Choice>
      <mc:Fallback xmlns="">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pt-BR" sz="1400" b="1" i="0">
                  <a:latin typeface="Cambria Math" panose="02040503050406030204" pitchFamily="18" charset="0"/>
                </a:rPr>
                <a:t>𝐁𝐃𝐈= [</a:t>
              </a:r>
              <a:r>
                <a:rPr lang="pt-BR" sz="1100" b="1" i="0">
                  <a:solidFill>
                    <a:schemeClr val="tx1"/>
                  </a:solidFill>
                  <a:effectLst/>
                  <a:latin typeface="Cambria Math" panose="02040503050406030204" pitchFamily="18" charset="0"/>
                  <a:ea typeface="+mn-ea"/>
                  <a:cs typeface="+mn-cs"/>
                </a:rPr>
                <a:t>(((𝟏+𝐀)  𝐱 (𝟏+𝐁)  𝐱 (𝟏+𝐂))/((𝟏−𝐃) ))−𝟏]</a:t>
              </a:r>
              <a:r>
                <a:rPr lang="pt-BR" sz="1400" b="1" i="0">
                  <a:latin typeface="Cambria Math" panose="02040503050406030204" pitchFamily="18" charset="0"/>
                </a:rPr>
                <a:t>𝐱 𝟏𝟎𝟎%</a:t>
              </a:r>
              <a:endParaRPr lang="pt-BR" sz="1400" b="1" i="0">
                <a:latin typeface="+mn-lt"/>
              </a:endParaRPr>
            </a:p>
          </xdr:txBody>
        </xdr:sp>
      </mc:Fallback>
    </mc:AlternateContent>
    <xdr:clientData/>
  </xdr:oneCellAnchor>
  <mc:AlternateContent xmlns:mc="http://schemas.openxmlformats.org/markup-compatibility/2006">
    <mc:Choice xmlns:a14="http://schemas.microsoft.com/office/drawing/2010/main" Requires="a14">
      <xdr:twoCellAnchor>
        <xdr:from>
          <xdr:col>1</xdr:col>
          <xdr:colOff>2447925</xdr:colOff>
          <xdr:row>0</xdr:row>
          <xdr:rowOff>0</xdr:rowOff>
        </xdr:from>
        <xdr:to>
          <xdr:col>2</xdr:col>
          <xdr:colOff>66675</xdr:colOff>
          <xdr:row>0</xdr:row>
          <xdr:rowOff>933450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8</xdr:col>
      <xdr:colOff>0</xdr:colOff>
      <xdr:row>7</xdr:row>
      <xdr:rowOff>0</xdr:rowOff>
    </xdr:from>
    <xdr:ext cx="4791012" cy="2112647"/>
    <xdr:pic>
      <xdr:nvPicPr>
        <xdr:cNvPr id="4" name="Imagem 3"/>
        <xdr:cNvPicPr>
          <a:picLocks noChangeAspect="1"/>
        </xdr:cNvPicPr>
      </xdr:nvPicPr>
      <xdr:blipFill>
        <a:blip xmlns:r="http://schemas.openxmlformats.org/officeDocument/2006/relationships" r:embed="rId1"/>
        <a:stretch>
          <a:fillRect/>
        </a:stretch>
      </xdr:blipFill>
      <xdr:spPr>
        <a:xfrm>
          <a:off x="5486400" y="1266825"/>
          <a:ext cx="4791012" cy="2112647"/>
        </a:xfrm>
        <a:prstGeom prst="rect">
          <a:avLst/>
        </a:prstGeom>
      </xdr:spPr>
    </xdr:pic>
    <xdr:clientData/>
  </xdr:oneCellAnchor>
  <xdr:oneCellAnchor>
    <xdr:from>
      <xdr:col>8</xdr:col>
      <xdr:colOff>0</xdr:colOff>
      <xdr:row>20</xdr:row>
      <xdr:rowOff>0</xdr:rowOff>
    </xdr:from>
    <xdr:ext cx="4838644" cy="3098988"/>
    <xdr:pic>
      <xdr:nvPicPr>
        <xdr:cNvPr id="5" name="Imagem 4"/>
        <xdr:cNvPicPr>
          <a:picLocks noChangeAspect="1"/>
        </xdr:cNvPicPr>
      </xdr:nvPicPr>
      <xdr:blipFill>
        <a:blip xmlns:r="http://schemas.openxmlformats.org/officeDocument/2006/relationships" r:embed="rId2"/>
        <a:stretch>
          <a:fillRect/>
        </a:stretch>
      </xdr:blipFill>
      <xdr:spPr>
        <a:xfrm>
          <a:off x="5486400" y="3619500"/>
          <a:ext cx="4838644" cy="3098988"/>
        </a:xfrm>
        <a:prstGeom prst="rect">
          <a:avLst/>
        </a:prstGeom>
      </xdr:spPr>
    </xdr:pic>
    <xdr:clientData/>
  </xdr:oneCellAnchor>
  <xdr:oneCellAnchor>
    <xdr:from>
      <xdr:col>8</xdr:col>
      <xdr:colOff>0</xdr:colOff>
      <xdr:row>37</xdr:row>
      <xdr:rowOff>0</xdr:rowOff>
    </xdr:from>
    <xdr:ext cx="4848170" cy="3372321"/>
    <xdr:pic>
      <xdr:nvPicPr>
        <xdr:cNvPr id="6" name="Imagem 5"/>
        <xdr:cNvPicPr>
          <a:picLocks noChangeAspect="1"/>
        </xdr:cNvPicPr>
      </xdr:nvPicPr>
      <xdr:blipFill>
        <a:blip xmlns:r="http://schemas.openxmlformats.org/officeDocument/2006/relationships" r:embed="rId3"/>
        <a:stretch>
          <a:fillRect/>
        </a:stretch>
      </xdr:blipFill>
      <xdr:spPr>
        <a:xfrm>
          <a:off x="5486400" y="6696075"/>
          <a:ext cx="4848170" cy="3372321"/>
        </a:xfrm>
        <a:prstGeom prst="rect">
          <a:avLst/>
        </a:prstGeom>
      </xdr:spPr>
    </xdr:pic>
    <xdr:clientData/>
  </xdr:oneCellAnchor>
  <xdr:oneCellAnchor>
    <xdr:from>
      <xdr:col>8</xdr:col>
      <xdr:colOff>0</xdr:colOff>
      <xdr:row>55</xdr:row>
      <xdr:rowOff>0</xdr:rowOff>
    </xdr:from>
    <xdr:ext cx="4791012" cy="1552792"/>
    <xdr:pic>
      <xdr:nvPicPr>
        <xdr:cNvPr id="7" name="Imagem 6"/>
        <xdr:cNvPicPr>
          <a:picLocks noChangeAspect="1"/>
        </xdr:cNvPicPr>
      </xdr:nvPicPr>
      <xdr:blipFill>
        <a:blip xmlns:r="http://schemas.openxmlformats.org/officeDocument/2006/relationships" r:embed="rId4"/>
        <a:stretch>
          <a:fillRect/>
        </a:stretch>
      </xdr:blipFill>
      <xdr:spPr>
        <a:xfrm>
          <a:off x="5486400" y="9953625"/>
          <a:ext cx="4791012" cy="1552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6350</xdr:colOff>
      <xdr:row>26</xdr:row>
      <xdr:rowOff>180975</xdr:rowOff>
    </xdr:from>
    <xdr:ext cx="3708400" cy="524987"/>
    <mc:AlternateContent xmlns:mc="http://schemas.openxmlformats.org/markup-compatibility/2006" xmlns:a14="http://schemas.microsoft.com/office/drawing/2010/main">
      <mc:Choice Requires="a14">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pt-BR" sz="1400" b="1" i="0">
                        <a:latin typeface="Cambria Math" panose="02040503050406030204" pitchFamily="18" charset="0"/>
                      </a:rPr>
                      <m:t>𝐁𝐃𝐈</m:t>
                    </m:r>
                    <m:r>
                      <a:rPr lang="pt-BR" sz="1400" b="1" i="0">
                        <a:latin typeface="Cambria Math" panose="02040503050406030204" pitchFamily="18" charset="0"/>
                      </a:rPr>
                      <m:t>= </m:t>
                    </m:r>
                    <m:d>
                      <m:dPr>
                        <m:begChr m:val="["/>
                        <m:endChr m:val="]"/>
                        <m:ctrlPr>
                          <a:rPr lang="pt-BR" sz="1400" b="1" i="1">
                            <a:latin typeface="Cambria Math" panose="02040503050406030204" pitchFamily="18" charset="0"/>
                          </a:rPr>
                        </m:ctrlPr>
                      </m:dPr>
                      <m:e>
                        <m:d>
                          <m:dPr>
                            <m:ctrlPr>
                              <a:rPr lang="pt-BR" sz="1100" b="1" i="1">
                                <a:solidFill>
                                  <a:schemeClr val="tx1"/>
                                </a:solidFill>
                                <a:effectLst/>
                                <a:latin typeface="Cambria Math" panose="02040503050406030204" pitchFamily="18" charset="0"/>
                                <a:ea typeface="+mn-ea"/>
                                <a:cs typeface="+mn-cs"/>
                              </a:rPr>
                            </m:ctrlPr>
                          </m:dPr>
                          <m:e>
                            <m:f>
                              <m:fPr>
                                <m:ctrlPr>
                                  <a:rPr lang="pt-BR" sz="1100" b="1" i="1">
                                    <a:solidFill>
                                      <a:schemeClr val="tx1"/>
                                    </a:solidFill>
                                    <a:effectLst/>
                                    <a:latin typeface="Cambria Math" panose="02040503050406030204" pitchFamily="18" charset="0"/>
                                    <a:ea typeface="+mn-ea"/>
                                    <a:cs typeface="+mn-cs"/>
                                  </a:rPr>
                                </m:ctrlPr>
                              </m:fPr>
                              <m:num>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𝐀</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𝐁</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𝐂</m:t>
                                    </m:r>
                                  </m:e>
                                </m:d>
                              </m:num>
                              <m:den>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𝐃</m:t>
                                    </m:r>
                                  </m:e>
                                </m:d>
                              </m:den>
                            </m:f>
                          </m:e>
                        </m:d>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𝟏</m:t>
                        </m:r>
                      </m:e>
                    </m:d>
                    <m:r>
                      <a:rPr lang="pt-BR" sz="1400" b="1" i="0">
                        <a:latin typeface="Cambria Math" panose="02040503050406030204" pitchFamily="18" charset="0"/>
                      </a:rPr>
                      <m:t>𝐱</m:t>
                    </m:r>
                    <m:r>
                      <a:rPr lang="pt-BR" sz="1400" b="1" i="0">
                        <a:latin typeface="Cambria Math" panose="02040503050406030204" pitchFamily="18" charset="0"/>
                      </a:rPr>
                      <m:t> </m:t>
                    </m:r>
                    <m:r>
                      <a:rPr lang="pt-BR" sz="1400" b="1" i="0">
                        <a:latin typeface="Cambria Math" panose="02040503050406030204" pitchFamily="18" charset="0"/>
                      </a:rPr>
                      <m:t>𝟏𝟎𝟎</m:t>
                    </m:r>
                    <m:r>
                      <a:rPr lang="pt-BR" sz="1400" b="1" i="0">
                        <a:latin typeface="Cambria Math" panose="02040503050406030204" pitchFamily="18" charset="0"/>
                      </a:rPr>
                      <m:t>%</m:t>
                    </m:r>
                  </m:oMath>
                </m:oMathPara>
              </a14:m>
              <a:endParaRPr lang="pt-BR" sz="1400" b="1" i="0">
                <a:latin typeface="+mn-lt"/>
              </a:endParaRPr>
            </a:p>
          </xdr:txBody>
        </xdr:sp>
      </mc:Choice>
      <mc:Fallback xmlns="">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pt-BR" sz="1400" b="1" i="0">
                  <a:latin typeface="Cambria Math" panose="02040503050406030204" pitchFamily="18" charset="0"/>
                </a:rPr>
                <a:t>𝐁𝐃𝐈= [</a:t>
              </a:r>
              <a:r>
                <a:rPr lang="pt-BR" sz="1100" b="1" i="0">
                  <a:solidFill>
                    <a:schemeClr val="tx1"/>
                  </a:solidFill>
                  <a:effectLst/>
                  <a:latin typeface="Cambria Math" panose="02040503050406030204" pitchFamily="18" charset="0"/>
                  <a:ea typeface="+mn-ea"/>
                  <a:cs typeface="+mn-cs"/>
                </a:rPr>
                <a:t>(((𝟏+𝐀)  𝐱 (𝟏+𝐁)  𝐱 (𝟏+𝐂))/((𝟏−𝐃) ))−𝟏]</a:t>
              </a:r>
              <a:r>
                <a:rPr lang="pt-BR" sz="1400" b="1" i="0">
                  <a:latin typeface="Cambria Math" panose="02040503050406030204" pitchFamily="18" charset="0"/>
                </a:rPr>
                <a:t>𝐱 𝟏𝟎𝟎%</a:t>
              </a:r>
              <a:endParaRPr lang="pt-BR" sz="1400" b="1" i="0">
                <a:latin typeface="+mn-lt"/>
              </a:endParaRPr>
            </a:p>
          </xdr:txBody>
        </xdr:sp>
      </mc:Fallback>
    </mc:AlternateContent>
    <xdr:clientData/>
  </xdr:oneCellAnchor>
  <mc:AlternateContent xmlns:mc="http://schemas.openxmlformats.org/markup-compatibility/2006">
    <mc:Choice xmlns:a14="http://schemas.microsoft.com/office/drawing/2010/main" Requires="a14">
      <xdr:twoCellAnchor>
        <xdr:from>
          <xdr:col>1</xdr:col>
          <xdr:colOff>2447925</xdr:colOff>
          <xdr:row>0</xdr:row>
          <xdr:rowOff>0</xdr:rowOff>
        </xdr:from>
        <xdr:to>
          <xdr:col>2</xdr:col>
          <xdr:colOff>66675</xdr:colOff>
          <xdr:row>0</xdr:row>
          <xdr:rowOff>933450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8</xdr:col>
      <xdr:colOff>0</xdr:colOff>
      <xdr:row>7</xdr:row>
      <xdr:rowOff>0</xdr:rowOff>
    </xdr:from>
    <xdr:ext cx="4791012" cy="2112647"/>
    <xdr:pic>
      <xdr:nvPicPr>
        <xdr:cNvPr id="4" name="Imagem 3"/>
        <xdr:cNvPicPr>
          <a:picLocks noChangeAspect="1"/>
        </xdr:cNvPicPr>
      </xdr:nvPicPr>
      <xdr:blipFill>
        <a:blip xmlns:r="http://schemas.openxmlformats.org/officeDocument/2006/relationships" r:embed="rId1"/>
        <a:stretch>
          <a:fillRect/>
        </a:stretch>
      </xdr:blipFill>
      <xdr:spPr>
        <a:xfrm>
          <a:off x="5486400" y="1266825"/>
          <a:ext cx="4791012" cy="2112647"/>
        </a:xfrm>
        <a:prstGeom prst="rect">
          <a:avLst/>
        </a:prstGeom>
      </xdr:spPr>
    </xdr:pic>
    <xdr:clientData/>
  </xdr:oneCellAnchor>
  <xdr:oneCellAnchor>
    <xdr:from>
      <xdr:col>8</xdr:col>
      <xdr:colOff>0</xdr:colOff>
      <xdr:row>20</xdr:row>
      <xdr:rowOff>0</xdr:rowOff>
    </xdr:from>
    <xdr:ext cx="4838644" cy="3098988"/>
    <xdr:pic>
      <xdr:nvPicPr>
        <xdr:cNvPr id="5" name="Imagem 4"/>
        <xdr:cNvPicPr>
          <a:picLocks noChangeAspect="1"/>
        </xdr:cNvPicPr>
      </xdr:nvPicPr>
      <xdr:blipFill>
        <a:blip xmlns:r="http://schemas.openxmlformats.org/officeDocument/2006/relationships" r:embed="rId2"/>
        <a:stretch>
          <a:fillRect/>
        </a:stretch>
      </xdr:blipFill>
      <xdr:spPr>
        <a:xfrm>
          <a:off x="5486400" y="3619500"/>
          <a:ext cx="4838644" cy="3098988"/>
        </a:xfrm>
        <a:prstGeom prst="rect">
          <a:avLst/>
        </a:prstGeom>
      </xdr:spPr>
    </xdr:pic>
    <xdr:clientData/>
  </xdr:oneCellAnchor>
  <xdr:oneCellAnchor>
    <xdr:from>
      <xdr:col>8</xdr:col>
      <xdr:colOff>0</xdr:colOff>
      <xdr:row>37</xdr:row>
      <xdr:rowOff>0</xdr:rowOff>
    </xdr:from>
    <xdr:ext cx="4848170" cy="3372321"/>
    <xdr:pic>
      <xdr:nvPicPr>
        <xdr:cNvPr id="6" name="Imagem 5"/>
        <xdr:cNvPicPr>
          <a:picLocks noChangeAspect="1"/>
        </xdr:cNvPicPr>
      </xdr:nvPicPr>
      <xdr:blipFill>
        <a:blip xmlns:r="http://schemas.openxmlformats.org/officeDocument/2006/relationships" r:embed="rId3"/>
        <a:stretch>
          <a:fillRect/>
        </a:stretch>
      </xdr:blipFill>
      <xdr:spPr>
        <a:xfrm>
          <a:off x="5486400" y="6696075"/>
          <a:ext cx="4848170" cy="3372321"/>
        </a:xfrm>
        <a:prstGeom prst="rect">
          <a:avLst/>
        </a:prstGeom>
      </xdr:spPr>
    </xdr:pic>
    <xdr:clientData/>
  </xdr:oneCellAnchor>
  <xdr:oneCellAnchor>
    <xdr:from>
      <xdr:col>8</xdr:col>
      <xdr:colOff>0</xdr:colOff>
      <xdr:row>55</xdr:row>
      <xdr:rowOff>0</xdr:rowOff>
    </xdr:from>
    <xdr:ext cx="4791012" cy="1552792"/>
    <xdr:pic>
      <xdr:nvPicPr>
        <xdr:cNvPr id="7" name="Imagem 6"/>
        <xdr:cNvPicPr>
          <a:picLocks noChangeAspect="1"/>
        </xdr:cNvPicPr>
      </xdr:nvPicPr>
      <xdr:blipFill>
        <a:blip xmlns:r="http://schemas.openxmlformats.org/officeDocument/2006/relationships" r:embed="rId4"/>
        <a:stretch>
          <a:fillRect/>
        </a:stretch>
      </xdr:blipFill>
      <xdr:spPr>
        <a:xfrm>
          <a:off x="5486400" y="9953625"/>
          <a:ext cx="4791012" cy="155279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152400</xdr:colOff>
          <xdr:row>0</xdr:row>
          <xdr:rowOff>0</xdr:rowOff>
        </xdr:from>
        <xdr:to>
          <xdr:col>3</xdr:col>
          <xdr:colOff>200025</xdr:colOff>
          <xdr:row>1</xdr:row>
          <xdr:rowOff>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abSelected="1" showOutlineSymbols="0" showWhiteSpace="0" zoomScale="70" zoomScaleNormal="70" workbookViewId="0">
      <selection activeCell="I17" sqref="I17:K17"/>
    </sheetView>
  </sheetViews>
  <sheetFormatPr defaultRowHeight="14.25" x14ac:dyDescent="0.2"/>
  <cols>
    <col min="1" max="2" width="10" style="131" bestFit="1" customWidth="1"/>
    <col min="3" max="3" width="9" style="131"/>
    <col min="4" max="4" width="60" style="131" bestFit="1" customWidth="1"/>
    <col min="5" max="5" width="30" style="131" bestFit="1" customWidth="1"/>
    <col min="6" max="6" width="5" style="131" bestFit="1" customWidth="1"/>
    <col min="7" max="9" width="10" style="131" bestFit="1" customWidth="1"/>
    <col min="10" max="10" width="16.5" style="131" customWidth="1"/>
    <col min="11" max="11" width="18.125" style="131" bestFit="1" customWidth="1"/>
    <col min="12" max="16384" width="9" style="131"/>
  </cols>
  <sheetData>
    <row r="1" spans="1:11" ht="15" x14ac:dyDescent="0.2">
      <c r="A1" s="132"/>
      <c r="B1" s="132"/>
      <c r="C1" s="132"/>
      <c r="D1" s="132" t="s">
        <v>0</v>
      </c>
      <c r="E1" s="132" t="s">
        <v>1</v>
      </c>
      <c r="F1" s="148" t="s">
        <v>2</v>
      </c>
      <c r="G1" s="148"/>
      <c r="H1" s="148"/>
      <c r="I1" s="148" t="s">
        <v>3</v>
      </c>
      <c r="J1" s="148"/>
      <c r="K1" s="148"/>
    </row>
    <row r="2" spans="1:11" ht="80.099999999999994" customHeight="1" x14ac:dyDescent="0.2">
      <c r="A2" s="133"/>
      <c r="B2" s="133"/>
      <c r="C2" s="133"/>
      <c r="D2" s="133" t="s">
        <v>578</v>
      </c>
      <c r="E2" s="133" t="s">
        <v>4</v>
      </c>
      <c r="F2" s="149" t="s">
        <v>5</v>
      </c>
      <c r="G2" s="149"/>
      <c r="H2" s="149"/>
      <c r="I2" s="149" t="s">
        <v>6</v>
      </c>
      <c r="J2" s="149"/>
      <c r="K2" s="149"/>
    </row>
    <row r="3" spans="1:11" ht="15" x14ac:dyDescent="0.25">
      <c r="A3" s="150" t="s">
        <v>837</v>
      </c>
      <c r="B3" s="151"/>
      <c r="C3" s="151"/>
      <c r="D3" s="151"/>
      <c r="E3" s="151"/>
      <c r="F3" s="151"/>
      <c r="G3" s="151"/>
      <c r="H3" s="151"/>
      <c r="I3" s="151"/>
      <c r="J3" s="151"/>
      <c r="K3" s="151"/>
    </row>
    <row r="4" spans="1:11" ht="30" customHeight="1" x14ac:dyDescent="0.2">
      <c r="A4" s="152" t="s">
        <v>8</v>
      </c>
      <c r="B4" s="152"/>
      <c r="C4" s="152"/>
      <c r="D4" s="152" t="s">
        <v>11</v>
      </c>
      <c r="E4" s="152"/>
      <c r="F4" s="152"/>
      <c r="G4" s="152"/>
      <c r="H4" s="152"/>
      <c r="I4" s="152"/>
      <c r="J4" s="136" t="s">
        <v>16</v>
      </c>
      <c r="K4" s="136" t="s">
        <v>17</v>
      </c>
    </row>
    <row r="5" spans="1:11" ht="24" customHeight="1" x14ac:dyDescent="0.2">
      <c r="A5" s="153" t="s">
        <v>20</v>
      </c>
      <c r="B5" s="153"/>
      <c r="C5" s="153"/>
      <c r="D5" s="153" t="s">
        <v>21</v>
      </c>
      <c r="E5" s="153"/>
      <c r="F5" s="153"/>
      <c r="G5" s="153"/>
      <c r="H5" s="153"/>
      <c r="I5" s="153"/>
      <c r="J5" s="40">
        <v>72357.14</v>
      </c>
      <c r="K5" s="147">
        <f t="shared" ref="K5:K13" si="0">J5 / 9237651.47</f>
        <v>7.832850182211951E-3</v>
      </c>
    </row>
    <row r="6" spans="1:11" ht="24" customHeight="1" x14ac:dyDescent="0.2">
      <c r="A6" s="153" t="s">
        <v>27</v>
      </c>
      <c r="B6" s="153"/>
      <c r="C6" s="153"/>
      <c r="D6" s="153" t="s">
        <v>28</v>
      </c>
      <c r="E6" s="153"/>
      <c r="F6" s="153"/>
      <c r="G6" s="153"/>
      <c r="H6" s="153"/>
      <c r="I6" s="153"/>
      <c r="J6" s="40">
        <v>503531.04</v>
      </c>
      <c r="K6" s="147">
        <f t="shared" si="0"/>
        <v>5.4508555733592742E-2</v>
      </c>
    </row>
    <row r="7" spans="1:11" ht="24" customHeight="1" x14ac:dyDescent="0.2">
      <c r="A7" s="153" t="s">
        <v>60</v>
      </c>
      <c r="B7" s="153"/>
      <c r="C7" s="153"/>
      <c r="D7" s="153" t="s">
        <v>61</v>
      </c>
      <c r="E7" s="153"/>
      <c r="F7" s="153"/>
      <c r="G7" s="153"/>
      <c r="H7" s="153"/>
      <c r="I7" s="153"/>
      <c r="J7" s="40">
        <v>126822.22</v>
      </c>
      <c r="K7" s="147">
        <f t="shared" si="0"/>
        <v>1.3728837942399659E-2</v>
      </c>
    </row>
    <row r="8" spans="1:11" ht="26.1" customHeight="1" x14ac:dyDescent="0.2">
      <c r="A8" s="153" t="s">
        <v>68</v>
      </c>
      <c r="B8" s="153"/>
      <c r="C8" s="153"/>
      <c r="D8" s="153" t="s">
        <v>69</v>
      </c>
      <c r="E8" s="153"/>
      <c r="F8" s="153"/>
      <c r="G8" s="153"/>
      <c r="H8" s="153"/>
      <c r="I8" s="153"/>
      <c r="J8" s="40">
        <v>737978.23</v>
      </c>
      <c r="K8" s="147">
        <f t="shared" si="0"/>
        <v>7.9888078955635239E-2</v>
      </c>
    </row>
    <row r="9" spans="1:11" ht="26.1" customHeight="1" x14ac:dyDescent="0.2">
      <c r="A9" s="153" t="s">
        <v>82</v>
      </c>
      <c r="B9" s="153"/>
      <c r="C9" s="153"/>
      <c r="D9" s="153" t="s">
        <v>83</v>
      </c>
      <c r="E9" s="153"/>
      <c r="F9" s="153"/>
      <c r="G9" s="153"/>
      <c r="H9" s="153"/>
      <c r="I9" s="153"/>
      <c r="J9" s="40">
        <v>3685034.45</v>
      </c>
      <c r="K9" s="147">
        <f t="shared" si="0"/>
        <v>0.39891464426509693</v>
      </c>
    </row>
    <row r="10" spans="1:11" ht="26.1" customHeight="1" x14ac:dyDescent="0.2">
      <c r="A10" s="153" t="s">
        <v>102</v>
      </c>
      <c r="B10" s="153"/>
      <c r="C10" s="153"/>
      <c r="D10" s="153" t="s">
        <v>103</v>
      </c>
      <c r="E10" s="153"/>
      <c r="F10" s="153"/>
      <c r="G10" s="153"/>
      <c r="H10" s="153"/>
      <c r="I10" s="153"/>
      <c r="J10" s="40">
        <v>3685034.45</v>
      </c>
      <c r="K10" s="147">
        <f t="shared" si="0"/>
        <v>0.39891464426509693</v>
      </c>
    </row>
    <row r="11" spans="1:11" ht="24" customHeight="1" x14ac:dyDescent="0.2">
      <c r="A11" s="153" t="s">
        <v>114</v>
      </c>
      <c r="B11" s="153"/>
      <c r="C11" s="153"/>
      <c r="D11" s="153" t="s">
        <v>115</v>
      </c>
      <c r="E11" s="153"/>
      <c r="F11" s="153"/>
      <c r="G11" s="153"/>
      <c r="H11" s="153"/>
      <c r="I11" s="153"/>
      <c r="J11" s="40">
        <v>185403.18</v>
      </c>
      <c r="K11" s="147">
        <f t="shared" si="0"/>
        <v>2.0070380507655153E-2</v>
      </c>
    </row>
    <row r="12" spans="1:11" ht="26.1" customHeight="1" x14ac:dyDescent="0.2">
      <c r="A12" s="153" t="s">
        <v>122</v>
      </c>
      <c r="B12" s="153"/>
      <c r="C12" s="153"/>
      <c r="D12" s="153" t="s">
        <v>123</v>
      </c>
      <c r="E12" s="153"/>
      <c r="F12" s="153"/>
      <c r="G12" s="153"/>
      <c r="H12" s="153"/>
      <c r="I12" s="153"/>
      <c r="J12" s="40">
        <v>37004.76</v>
      </c>
      <c r="K12" s="147">
        <f t="shared" si="0"/>
        <v>4.0058623255246062E-3</v>
      </c>
    </row>
    <row r="13" spans="1:11" ht="24" customHeight="1" x14ac:dyDescent="0.2">
      <c r="A13" s="153" t="s">
        <v>127</v>
      </c>
      <c r="B13" s="153"/>
      <c r="C13" s="153"/>
      <c r="D13" s="153" t="s">
        <v>128</v>
      </c>
      <c r="E13" s="153"/>
      <c r="F13" s="153"/>
      <c r="G13" s="153"/>
      <c r="H13" s="153"/>
      <c r="I13" s="153"/>
      <c r="J13" s="40">
        <v>204486</v>
      </c>
      <c r="K13" s="147">
        <f t="shared" si="0"/>
        <v>2.2136145822786706E-2</v>
      </c>
    </row>
    <row r="14" spans="1:11" x14ac:dyDescent="0.2">
      <c r="A14" s="135"/>
      <c r="B14" s="135"/>
      <c r="C14" s="135"/>
      <c r="D14" s="135"/>
      <c r="E14" s="135"/>
      <c r="F14" s="135"/>
      <c r="G14" s="135"/>
      <c r="H14" s="135"/>
      <c r="I14" s="135"/>
      <c r="J14" s="135"/>
      <c r="K14" s="135"/>
    </row>
    <row r="15" spans="1:11" x14ac:dyDescent="0.2">
      <c r="A15" s="154" t="s">
        <v>136</v>
      </c>
      <c r="B15" s="154"/>
      <c r="C15" s="154"/>
      <c r="D15" s="20" t="s">
        <v>137</v>
      </c>
      <c r="E15" s="134"/>
      <c r="F15" s="134"/>
      <c r="G15" s="149" t="s">
        <v>138</v>
      </c>
      <c r="H15" s="154"/>
      <c r="I15" s="155">
        <v>7746687.1699999999</v>
      </c>
      <c r="J15" s="154"/>
      <c r="K15" s="154"/>
    </row>
    <row r="16" spans="1:11" x14ac:dyDescent="0.2">
      <c r="A16" s="154" t="s">
        <v>139</v>
      </c>
      <c r="B16" s="154"/>
      <c r="C16" s="154"/>
      <c r="D16" s="20"/>
      <c r="E16" s="134"/>
      <c r="F16" s="134"/>
      <c r="G16" s="149" t="s">
        <v>140</v>
      </c>
      <c r="H16" s="154"/>
      <c r="I16" s="155">
        <v>1490964.3</v>
      </c>
      <c r="J16" s="154"/>
      <c r="K16" s="154"/>
    </row>
    <row r="17" spans="1:11" x14ac:dyDescent="0.2">
      <c r="A17" s="154" t="s">
        <v>141</v>
      </c>
      <c r="B17" s="154"/>
      <c r="C17" s="154"/>
      <c r="D17" s="20" t="s">
        <v>142</v>
      </c>
      <c r="E17" s="134"/>
      <c r="F17" s="134"/>
      <c r="G17" s="149" t="s">
        <v>143</v>
      </c>
      <c r="H17" s="154"/>
      <c r="I17" s="155">
        <v>9237651.4700000007</v>
      </c>
      <c r="J17" s="154"/>
      <c r="K17" s="154"/>
    </row>
    <row r="18" spans="1:11" ht="60" customHeight="1" x14ac:dyDescent="0.2">
      <c r="A18" s="18"/>
      <c r="B18" s="18"/>
      <c r="C18" s="18"/>
      <c r="D18" s="18"/>
      <c r="E18" s="18"/>
      <c r="F18" s="18"/>
      <c r="G18" s="18"/>
      <c r="H18" s="18"/>
      <c r="I18" s="18"/>
      <c r="J18" s="18"/>
      <c r="K18" s="18"/>
    </row>
    <row r="19" spans="1:11" ht="69.95" customHeight="1" x14ac:dyDescent="0.2">
      <c r="A19" s="156" t="s">
        <v>144</v>
      </c>
      <c r="B19" s="151"/>
      <c r="C19" s="151"/>
      <c r="D19" s="151"/>
      <c r="E19" s="151"/>
      <c r="F19" s="151"/>
      <c r="G19" s="151"/>
      <c r="H19" s="151"/>
      <c r="I19" s="151"/>
      <c r="J19" s="151"/>
      <c r="K19" s="151"/>
    </row>
  </sheetData>
  <mergeCells count="35">
    <mergeCell ref="A19:K19"/>
    <mergeCell ref="A16:C16"/>
    <mergeCell ref="G16:H16"/>
    <mergeCell ref="I16:K16"/>
    <mergeCell ref="A17:C17"/>
    <mergeCell ref="G17:H17"/>
    <mergeCell ref="I17:K17"/>
    <mergeCell ref="A13:C13"/>
    <mergeCell ref="D13:I13"/>
    <mergeCell ref="A15:C15"/>
    <mergeCell ref="G15:H15"/>
    <mergeCell ref="I15:K15"/>
    <mergeCell ref="D12:I12"/>
    <mergeCell ref="A7:C7"/>
    <mergeCell ref="D7:I7"/>
    <mergeCell ref="A8:C8"/>
    <mergeCell ref="D8:I8"/>
    <mergeCell ref="A9:C9"/>
    <mergeCell ref="D9:I9"/>
    <mergeCell ref="A10:C10"/>
    <mergeCell ref="D10:I10"/>
    <mergeCell ref="A11:C11"/>
    <mergeCell ref="D11:I11"/>
    <mergeCell ref="A12:C12"/>
    <mergeCell ref="A4:C4"/>
    <mergeCell ref="D4:I4"/>
    <mergeCell ref="A5:C5"/>
    <mergeCell ref="D5:I5"/>
    <mergeCell ref="A6:C6"/>
    <mergeCell ref="D6:I6"/>
    <mergeCell ref="F1:H1"/>
    <mergeCell ref="I1:K1"/>
    <mergeCell ref="F2:H2"/>
    <mergeCell ref="I2:K2"/>
    <mergeCell ref="A3:K3"/>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showOutlineSymbols="0" showWhiteSpace="0" zoomScale="70" zoomScaleNormal="70" workbookViewId="0">
      <selection activeCell="D2" sqref="D2"/>
    </sheetView>
  </sheetViews>
  <sheetFormatPr defaultRowHeight="14.25" x14ac:dyDescent="0.2"/>
  <cols>
    <col min="1" max="3" width="10" bestFit="1" customWidth="1"/>
    <col min="4" max="4" width="60" bestFit="1" customWidth="1"/>
    <col min="5" max="5" width="5" bestFit="1" customWidth="1"/>
    <col min="6" max="14" width="10" bestFit="1" customWidth="1"/>
  </cols>
  <sheetData>
    <row r="1" spans="1:14" ht="15" x14ac:dyDescent="0.2">
      <c r="A1" s="1"/>
      <c r="B1" s="1"/>
      <c r="C1" s="1"/>
      <c r="D1" s="1" t="s">
        <v>0</v>
      </c>
      <c r="E1" s="165" t="s">
        <v>1</v>
      </c>
      <c r="F1" s="165"/>
      <c r="G1" s="165"/>
      <c r="H1" s="165" t="s">
        <v>2</v>
      </c>
      <c r="I1" s="165"/>
      <c r="J1" s="165"/>
      <c r="K1" s="165" t="s">
        <v>3</v>
      </c>
      <c r="L1" s="165"/>
      <c r="M1" s="165"/>
      <c r="N1" s="165"/>
    </row>
    <row r="2" spans="1:14" ht="80.099999999999994" customHeight="1" x14ac:dyDescent="0.2">
      <c r="A2" s="12"/>
      <c r="B2" s="12"/>
      <c r="C2" s="12"/>
      <c r="D2" s="48" t="s">
        <v>578</v>
      </c>
      <c r="E2" s="158" t="s">
        <v>4</v>
      </c>
      <c r="F2" s="158"/>
      <c r="G2" s="158"/>
      <c r="H2" s="158" t="s">
        <v>5</v>
      </c>
      <c r="I2" s="158"/>
      <c r="J2" s="158"/>
      <c r="K2" s="158" t="s">
        <v>6</v>
      </c>
      <c r="L2" s="158"/>
      <c r="M2" s="158"/>
      <c r="N2" s="158"/>
    </row>
    <row r="3" spans="1:14" ht="15" x14ac:dyDescent="0.25">
      <c r="A3" s="161" t="s">
        <v>7</v>
      </c>
      <c r="B3" s="151"/>
      <c r="C3" s="151"/>
      <c r="D3" s="151"/>
      <c r="E3" s="151"/>
      <c r="F3" s="151"/>
      <c r="G3" s="151"/>
      <c r="H3" s="151"/>
      <c r="I3" s="151"/>
      <c r="J3" s="151"/>
      <c r="K3" s="151"/>
      <c r="L3" s="151"/>
      <c r="M3" s="151"/>
      <c r="N3" s="151"/>
    </row>
    <row r="4" spans="1:14" ht="15" customHeight="1" x14ac:dyDescent="0.2">
      <c r="A4" s="162" t="s">
        <v>8</v>
      </c>
      <c r="B4" s="163" t="s">
        <v>9</v>
      </c>
      <c r="C4" s="162" t="s">
        <v>10</v>
      </c>
      <c r="D4" s="162" t="s">
        <v>11</v>
      </c>
      <c r="E4" s="164" t="s">
        <v>12</v>
      </c>
      <c r="F4" s="163" t="s">
        <v>13</v>
      </c>
      <c r="G4" s="163" t="s">
        <v>14</v>
      </c>
      <c r="H4" s="164" t="s">
        <v>15</v>
      </c>
      <c r="I4" s="162"/>
      <c r="J4" s="162"/>
      <c r="K4" s="164" t="s">
        <v>16</v>
      </c>
      <c r="L4" s="162"/>
      <c r="M4" s="162"/>
      <c r="N4" s="163" t="s">
        <v>17</v>
      </c>
    </row>
    <row r="5" spans="1:14" ht="15" customHeight="1" x14ac:dyDescent="0.2">
      <c r="A5" s="163"/>
      <c r="B5" s="163"/>
      <c r="C5" s="163"/>
      <c r="D5" s="163"/>
      <c r="E5" s="163"/>
      <c r="F5" s="163"/>
      <c r="G5" s="163"/>
      <c r="H5" s="2" t="s">
        <v>18</v>
      </c>
      <c r="I5" s="2" t="s">
        <v>19</v>
      </c>
      <c r="J5" s="2" t="s">
        <v>16</v>
      </c>
      <c r="K5" s="2" t="s">
        <v>18</v>
      </c>
      <c r="L5" s="2" t="s">
        <v>19</v>
      </c>
      <c r="M5" s="2" t="s">
        <v>16</v>
      </c>
      <c r="N5" s="163"/>
    </row>
    <row r="6" spans="1:14" ht="24" customHeight="1" x14ac:dyDescent="0.2">
      <c r="A6" s="3" t="s">
        <v>20</v>
      </c>
      <c r="B6" s="3"/>
      <c r="C6" s="3"/>
      <c r="D6" s="3" t="s">
        <v>21</v>
      </c>
      <c r="E6" s="3"/>
      <c r="F6" s="4"/>
      <c r="G6" s="3"/>
      <c r="H6" s="3"/>
      <c r="I6" s="3"/>
      <c r="J6" s="3"/>
      <c r="K6" s="3"/>
      <c r="L6" s="3"/>
      <c r="M6" s="5">
        <v>72357.14</v>
      </c>
      <c r="N6" s="6">
        <f t="shared" ref="N6:N46" si="0">M6 / 9237651.47</f>
        <v>7.832850182211951E-3</v>
      </c>
    </row>
    <row r="7" spans="1:14" ht="129.94999999999999" customHeight="1" x14ac:dyDescent="0.2">
      <c r="A7" s="7" t="s">
        <v>22</v>
      </c>
      <c r="B7" s="9" t="s">
        <v>23</v>
      </c>
      <c r="C7" s="7" t="s">
        <v>24</v>
      </c>
      <c r="D7" s="7" t="s">
        <v>25</v>
      </c>
      <c r="E7" s="8" t="s">
        <v>26</v>
      </c>
      <c r="F7" s="9">
        <v>1</v>
      </c>
      <c r="G7" s="10">
        <v>58736.22</v>
      </c>
      <c r="H7" s="10">
        <v>72357.14</v>
      </c>
      <c r="I7" s="10">
        <v>0</v>
      </c>
      <c r="J7" s="10">
        <f>TRUNC(G7 * (1 + 23.19 / 100), 2)</f>
        <v>72357.14</v>
      </c>
      <c r="K7" s="10">
        <f>TRUNC(F7 * H7, 2)</f>
        <v>72357.14</v>
      </c>
      <c r="L7" s="10">
        <f>M7 - K7</f>
        <v>0</v>
      </c>
      <c r="M7" s="10">
        <f>TRUNC(F7 * J7, 2)</f>
        <v>72357.14</v>
      </c>
      <c r="N7" s="11">
        <f t="shared" si="0"/>
        <v>7.832850182211951E-3</v>
      </c>
    </row>
    <row r="8" spans="1:14" ht="24" customHeight="1" x14ac:dyDescent="0.2">
      <c r="A8" s="3" t="s">
        <v>27</v>
      </c>
      <c r="B8" s="3"/>
      <c r="C8" s="3"/>
      <c r="D8" s="3" t="s">
        <v>28</v>
      </c>
      <c r="E8" s="3"/>
      <c r="F8" s="4"/>
      <c r="G8" s="3"/>
      <c r="H8" s="3"/>
      <c r="I8" s="3"/>
      <c r="J8" s="3"/>
      <c r="K8" s="3"/>
      <c r="L8" s="3"/>
      <c r="M8" s="5">
        <v>503531.04</v>
      </c>
      <c r="N8" s="6">
        <f t="shared" si="0"/>
        <v>5.4508555733592742E-2</v>
      </c>
    </row>
    <row r="9" spans="1:14" ht="26.1" customHeight="1" x14ac:dyDescent="0.2">
      <c r="A9" s="7" t="s">
        <v>29</v>
      </c>
      <c r="B9" s="9" t="s">
        <v>30</v>
      </c>
      <c r="C9" s="7" t="s">
        <v>31</v>
      </c>
      <c r="D9" s="7" t="s">
        <v>32</v>
      </c>
      <c r="E9" s="8" t="s">
        <v>33</v>
      </c>
      <c r="F9" s="9">
        <v>8</v>
      </c>
      <c r="G9" s="10">
        <v>20259.900000000001</v>
      </c>
      <c r="H9" s="10">
        <v>24509.21</v>
      </c>
      <c r="I9" s="10">
        <v>448.96</v>
      </c>
      <c r="J9" s="10">
        <f t="shared" ref="J9:J17" si="1">TRUNC(G9 * (1 + 23.19 / 100), 2)</f>
        <v>24958.17</v>
      </c>
      <c r="K9" s="10">
        <f t="shared" ref="K9:K17" si="2">TRUNC(F9 * H9, 2)</f>
        <v>196073.68</v>
      </c>
      <c r="L9" s="10">
        <f t="shared" ref="L9:L17" si="3">M9 - K9</f>
        <v>3591.679999999993</v>
      </c>
      <c r="M9" s="10">
        <f t="shared" ref="M9:M17" si="4">TRUNC(F9 * J9, 2)</f>
        <v>199665.36</v>
      </c>
      <c r="N9" s="11">
        <f t="shared" si="0"/>
        <v>2.1614298899285057E-2</v>
      </c>
    </row>
    <row r="10" spans="1:14" ht="26.1" customHeight="1" x14ac:dyDescent="0.2">
      <c r="A10" s="7" t="s">
        <v>34</v>
      </c>
      <c r="B10" s="9" t="s">
        <v>35</v>
      </c>
      <c r="C10" s="7" t="s">
        <v>31</v>
      </c>
      <c r="D10" s="7" t="s">
        <v>36</v>
      </c>
      <c r="E10" s="8" t="s">
        <v>37</v>
      </c>
      <c r="F10" s="9">
        <v>704</v>
      </c>
      <c r="G10" s="10">
        <v>109.19</v>
      </c>
      <c r="H10" s="10">
        <v>132.12</v>
      </c>
      <c r="I10" s="10">
        <v>2.39</v>
      </c>
      <c r="J10" s="10">
        <f t="shared" si="1"/>
        <v>134.51</v>
      </c>
      <c r="K10" s="10">
        <f t="shared" si="2"/>
        <v>93012.479999999996</v>
      </c>
      <c r="L10" s="10">
        <f t="shared" si="3"/>
        <v>1682.5599999999977</v>
      </c>
      <c r="M10" s="10">
        <f t="shared" si="4"/>
        <v>94695.039999999994</v>
      </c>
      <c r="N10" s="11">
        <f t="shared" si="0"/>
        <v>1.0250986444718073E-2</v>
      </c>
    </row>
    <row r="11" spans="1:14" ht="26.1" customHeight="1" x14ac:dyDescent="0.2">
      <c r="A11" s="7" t="s">
        <v>38</v>
      </c>
      <c r="B11" s="9" t="s">
        <v>39</v>
      </c>
      <c r="C11" s="7" t="s">
        <v>31</v>
      </c>
      <c r="D11" s="7" t="s">
        <v>40</v>
      </c>
      <c r="E11" s="8" t="s">
        <v>33</v>
      </c>
      <c r="F11" s="9">
        <v>8</v>
      </c>
      <c r="G11" s="10">
        <v>3762.75</v>
      </c>
      <c r="H11" s="10">
        <v>4054.54</v>
      </c>
      <c r="I11" s="10">
        <v>580.79</v>
      </c>
      <c r="J11" s="10">
        <f t="shared" si="1"/>
        <v>4635.33</v>
      </c>
      <c r="K11" s="10">
        <f t="shared" si="2"/>
        <v>32436.32</v>
      </c>
      <c r="L11" s="10">
        <f t="shared" si="3"/>
        <v>4646.32</v>
      </c>
      <c r="M11" s="10">
        <f t="shared" si="4"/>
        <v>37082.639999999999</v>
      </c>
      <c r="N11" s="11">
        <f t="shared" si="0"/>
        <v>4.0142930397870915E-3</v>
      </c>
    </row>
    <row r="12" spans="1:14" ht="26.1" customHeight="1" x14ac:dyDescent="0.2">
      <c r="A12" s="7" t="s">
        <v>41</v>
      </c>
      <c r="B12" s="9" t="s">
        <v>42</v>
      </c>
      <c r="C12" s="7" t="s">
        <v>31</v>
      </c>
      <c r="D12" s="7" t="s">
        <v>43</v>
      </c>
      <c r="E12" s="8" t="s">
        <v>33</v>
      </c>
      <c r="F12" s="9">
        <v>8</v>
      </c>
      <c r="G12" s="10">
        <v>4146.12</v>
      </c>
      <c r="H12" s="10">
        <v>4639.79</v>
      </c>
      <c r="I12" s="10">
        <v>467.81</v>
      </c>
      <c r="J12" s="10">
        <f t="shared" si="1"/>
        <v>5107.6000000000004</v>
      </c>
      <c r="K12" s="10">
        <f t="shared" si="2"/>
        <v>37118.32</v>
      </c>
      <c r="L12" s="10">
        <f t="shared" si="3"/>
        <v>3742.4800000000032</v>
      </c>
      <c r="M12" s="10">
        <f t="shared" si="4"/>
        <v>40860.800000000003</v>
      </c>
      <c r="N12" s="11">
        <f t="shared" si="0"/>
        <v>4.4232887690879722E-3</v>
      </c>
    </row>
    <row r="13" spans="1:14" ht="26.1" customHeight="1" x14ac:dyDescent="0.2">
      <c r="A13" s="7" t="s">
        <v>44</v>
      </c>
      <c r="B13" s="9" t="s">
        <v>45</v>
      </c>
      <c r="C13" s="7" t="s">
        <v>31</v>
      </c>
      <c r="D13" s="7" t="s">
        <v>46</v>
      </c>
      <c r="E13" s="8" t="s">
        <v>37</v>
      </c>
      <c r="F13" s="9">
        <v>704</v>
      </c>
      <c r="G13" s="10">
        <v>42.92</v>
      </c>
      <c r="H13" s="10">
        <v>50.38</v>
      </c>
      <c r="I13" s="10">
        <v>2.4900000000000002</v>
      </c>
      <c r="J13" s="10">
        <f t="shared" si="1"/>
        <v>52.87</v>
      </c>
      <c r="K13" s="10">
        <f t="shared" si="2"/>
        <v>35467.519999999997</v>
      </c>
      <c r="L13" s="10">
        <f t="shared" si="3"/>
        <v>1752.9600000000064</v>
      </c>
      <c r="M13" s="10">
        <f t="shared" si="4"/>
        <v>37220.480000000003</v>
      </c>
      <c r="N13" s="11">
        <f t="shared" si="0"/>
        <v>4.0292145813117589E-3</v>
      </c>
    </row>
    <row r="14" spans="1:14" ht="24" customHeight="1" x14ac:dyDescent="0.2">
      <c r="A14" s="7" t="s">
        <v>47</v>
      </c>
      <c r="B14" s="9" t="s">
        <v>48</v>
      </c>
      <c r="C14" s="7" t="s">
        <v>31</v>
      </c>
      <c r="D14" s="7" t="s">
        <v>49</v>
      </c>
      <c r="E14" s="8" t="s">
        <v>33</v>
      </c>
      <c r="F14" s="9">
        <v>8</v>
      </c>
      <c r="G14" s="10">
        <v>5446.62</v>
      </c>
      <c r="H14" s="10">
        <v>6241.88</v>
      </c>
      <c r="I14" s="10">
        <v>467.81</v>
      </c>
      <c r="J14" s="10">
        <f t="shared" si="1"/>
        <v>6709.69</v>
      </c>
      <c r="K14" s="10">
        <f t="shared" si="2"/>
        <v>49935.040000000001</v>
      </c>
      <c r="L14" s="10">
        <f t="shared" si="3"/>
        <v>3742.4799999999959</v>
      </c>
      <c r="M14" s="10">
        <f t="shared" si="4"/>
        <v>53677.52</v>
      </c>
      <c r="N14" s="11">
        <f t="shared" si="0"/>
        <v>5.8107323245872571E-3</v>
      </c>
    </row>
    <row r="15" spans="1:14" ht="24" customHeight="1" x14ac:dyDescent="0.2">
      <c r="A15" s="7" t="s">
        <v>50</v>
      </c>
      <c r="B15" s="9" t="s">
        <v>51</v>
      </c>
      <c r="C15" s="7" t="s">
        <v>24</v>
      </c>
      <c r="D15" s="7" t="s">
        <v>52</v>
      </c>
      <c r="E15" s="8" t="s">
        <v>53</v>
      </c>
      <c r="F15" s="9">
        <v>8</v>
      </c>
      <c r="G15" s="10">
        <v>1350</v>
      </c>
      <c r="H15" s="10">
        <v>0</v>
      </c>
      <c r="I15" s="10">
        <v>1663.06</v>
      </c>
      <c r="J15" s="10">
        <f t="shared" si="1"/>
        <v>1663.06</v>
      </c>
      <c r="K15" s="10">
        <f t="shared" si="2"/>
        <v>0</v>
      </c>
      <c r="L15" s="10">
        <f t="shared" si="3"/>
        <v>13304.48</v>
      </c>
      <c r="M15" s="10">
        <f t="shared" si="4"/>
        <v>13304.48</v>
      </c>
      <c r="N15" s="11">
        <f t="shared" si="0"/>
        <v>1.4402448547888328E-3</v>
      </c>
    </row>
    <row r="16" spans="1:14" ht="24" customHeight="1" x14ac:dyDescent="0.2">
      <c r="A16" s="7" t="s">
        <v>54</v>
      </c>
      <c r="B16" s="9" t="s">
        <v>55</v>
      </c>
      <c r="C16" s="7" t="s">
        <v>24</v>
      </c>
      <c r="D16" s="7" t="s">
        <v>56</v>
      </c>
      <c r="E16" s="8" t="s">
        <v>53</v>
      </c>
      <c r="F16" s="9">
        <v>8</v>
      </c>
      <c r="G16" s="10">
        <v>1687.5</v>
      </c>
      <c r="H16" s="10">
        <v>0</v>
      </c>
      <c r="I16" s="10">
        <v>2078.83</v>
      </c>
      <c r="J16" s="10">
        <f t="shared" si="1"/>
        <v>2078.83</v>
      </c>
      <c r="K16" s="10">
        <f t="shared" si="2"/>
        <v>0</v>
      </c>
      <c r="L16" s="10">
        <f t="shared" si="3"/>
        <v>16630.64</v>
      </c>
      <c r="M16" s="10">
        <f t="shared" si="4"/>
        <v>16630.64</v>
      </c>
      <c r="N16" s="11">
        <f t="shared" si="0"/>
        <v>1.8003103985909524E-3</v>
      </c>
    </row>
    <row r="17" spans="1:14" ht="24" customHeight="1" x14ac:dyDescent="0.2">
      <c r="A17" s="7" t="s">
        <v>57</v>
      </c>
      <c r="B17" s="9" t="s">
        <v>58</v>
      </c>
      <c r="C17" s="7" t="s">
        <v>24</v>
      </c>
      <c r="D17" s="7" t="s">
        <v>59</v>
      </c>
      <c r="E17" s="8" t="s">
        <v>53</v>
      </c>
      <c r="F17" s="9">
        <v>8</v>
      </c>
      <c r="G17" s="10">
        <v>1054.68</v>
      </c>
      <c r="H17" s="10">
        <v>0</v>
      </c>
      <c r="I17" s="10">
        <v>1299.26</v>
      </c>
      <c r="J17" s="10">
        <f t="shared" si="1"/>
        <v>1299.26</v>
      </c>
      <c r="K17" s="10">
        <f t="shared" si="2"/>
        <v>0</v>
      </c>
      <c r="L17" s="10">
        <f t="shared" si="3"/>
        <v>10394.08</v>
      </c>
      <c r="M17" s="10">
        <f t="shared" si="4"/>
        <v>10394.08</v>
      </c>
      <c r="N17" s="11">
        <f t="shared" si="0"/>
        <v>1.1251864214357505E-3</v>
      </c>
    </row>
    <row r="18" spans="1:14" ht="24" customHeight="1" x14ac:dyDescent="0.2">
      <c r="A18" s="3" t="s">
        <v>60</v>
      </c>
      <c r="B18" s="3"/>
      <c r="C18" s="3"/>
      <c r="D18" s="3" t="s">
        <v>61</v>
      </c>
      <c r="E18" s="3"/>
      <c r="F18" s="4"/>
      <c r="G18" s="3"/>
      <c r="H18" s="3"/>
      <c r="I18" s="3"/>
      <c r="J18" s="3"/>
      <c r="K18" s="3"/>
      <c r="L18" s="3"/>
      <c r="M18" s="5">
        <v>126822.22</v>
      </c>
      <c r="N18" s="6">
        <f t="shared" si="0"/>
        <v>1.3728837942399659E-2</v>
      </c>
    </row>
    <row r="19" spans="1:14" ht="26.1" customHeight="1" x14ac:dyDescent="0.2">
      <c r="A19" s="7" t="s">
        <v>62</v>
      </c>
      <c r="B19" s="9" t="s">
        <v>63</v>
      </c>
      <c r="C19" s="7" t="s">
        <v>24</v>
      </c>
      <c r="D19" s="7" t="s">
        <v>64</v>
      </c>
      <c r="E19" s="8" t="s">
        <v>26</v>
      </c>
      <c r="F19" s="9">
        <v>1</v>
      </c>
      <c r="G19" s="10">
        <v>0</v>
      </c>
      <c r="H19" s="10">
        <v>0</v>
      </c>
      <c r="I19" s="10">
        <v>0</v>
      </c>
      <c r="J19" s="10">
        <f>TRUNC(G19 * (1 + 23.19 / 100), 2)</f>
        <v>0</v>
      </c>
      <c r="K19" s="10">
        <f>TRUNC(F19 * H19, 2)</f>
        <v>0</v>
      </c>
      <c r="L19" s="10">
        <f>M19 - K19</f>
        <v>0</v>
      </c>
      <c r="M19" s="10">
        <f>TRUNC(F19 * J19, 2)</f>
        <v>0</v>
      </c>
      <c r="N19" s="11">
        <f t="shared" si="0"/>
        <v>0</v>
      </c>
    </row>
    <row r="20" spans="1:14" ht="26.1" customHeight="1" x14ac:dyDescent="0.2">
      <c r="A20" s="7" t="s">
        <v>65</v>
      </c>
      <c r="B20" s="9" t="s">
        <v>66</v>
      </c>
      <c r="C20" s="7" t="s">
        <v>24</v>
      </c>
      <c r="D20" s="7" t="s">
        <v>67</v>
      </c>
      <c r="E20" s="8" t="s">
        <v>26</v>
      </c>
      <c r="F20" s="9">
        <v>1</v>
      </c>
      <c r="G20" s="10">
        <v>102948.47</v>
      </c>
      <c r="H20" s="10">
        <v>126822.22</v>
      </c>
      <c r="I20" s="10">
        <v>0</v>
      </c>
      <c r="J20" s="10">
        <f>TRUNC(G20 * (1 + 23.19 / 100), 2)</f>
        <v>126822.22</v>
      </c>
      <c r="K20" s="10">
        <f>TRUNC(F20 * H20, 2)</f>
        <v>126822.22</v>
      </c>
      <c r="L20" s="10">
        <f>M20 - K20</f>
        <v>0</v>
      </c>
      <c r="M20" s="10">
        <f>TRUNC(F20 * J20, 2)</f>
        <v>126822.22</v>
      </c>
      <c r="N20" s="11">
        <f t="shared" si="0"/>
        <v>1.3728837942399659E-2</v>
      </c>
    </row>
    <row r="21" spans="1:14" ht="26.1" customHeight="1" x14ac:dyDescent="0.2">
      <c r="A21" s="3" t="s">
        <v>68</v>
      </c>
      <c r="B21" s="3"/>
      <c r="C21" s="3"/>
      <c r="D21" s="3" t="s">
        <v>69</v>
      </c>
      <c r="E21" s="3"/>
      <c r="F21" s="4"/>
      <c r="G21" s="3"/>
      <c r="H21" s="3"/>
      <c r="I21" s="3"/>
      <c r="J21" s="3"/>
      <c r="K21" s="3"/>
      <c r="L21" s="3"/>
      <c r="M21" s="5">
        <v>737978.23</v>
      </c>
      <c r="N21" s="6">
        <f t="shared" si="0"/>
        <v>7.9888078955635239E-2</v>
      </c>
    </row>
    <row r="22" spans="1:14" ht="117" customHeight="1" x14ac:dyDescent="0.2">
      <c r="A22" s="7" t="s">
        <v>70</v>
      </c>
      <c r="B22" s="9" t="s">
        <v>71</v>
      </c>
      <c r="C22" s="7" t="s">
        <v>24</v>
      </c>
      <c r="D22" s="7" t="s">
        <v>72</v>
      </c>
      <c r="E22" s="8" t="s">
        <v>26</v>
      </c>
      <c r="F22" s="9">
        <v>1</v>
      </c>
      <c r="G22" s="10">
        <v>438440.82</v>
      </c>
      <c r="H22" s="10">
        <v>0</v>
      </c>
      <c r="I22" s="10">
        <v>505434.57</v>
      </c>
      <c r="J22" s="10" t="str">
        <f>TRUNC(G22 * (1 + 15.28 / 100), 2) &amp;CHAR(10)&amp; "(15.28%)"</f>
        <v>505434,57
(15.28%)</v>
      </c>
      <c r="K22" s="10">
        <f>TRUNC(F22 * H22, 2)</f>
        <v>0</v>
      </c>
      <c r="L22" s="10">
        <f>M22 - K22</f>
        <v>505434.57</v>
      </c>
      <c r="M22" s="10">
        <f>TRUNC(F22 * TRUNC(G22 * (1 + 15.28 / 100), 2), 2)</f>
        <v>505434.57</v>
      </c>
      <c r="N22" s="11">
        <f t="shared" si="0"/>
        <v>5.4714617848642427E-2</v>
      </c>
    </row>
    <row r="23" spans="1:14" ht="117" customHeight="1" x14ac:dyDescent="0.2">
      <c r="A23" s="7" t="s">
        <v>73</v>
      </c>
      <c r="B23" s="9" t="s">
        <v>74</v>
      </c>
      <c r="C23" s="7" t="s">
        <v>24</v>
      </c>
      <c r="D23" s="7" t="s">
        <v>75</v>
      </c>
      <c r="E23" s="8" t="s">
        <v>26</v>
      </c>
      <c r="F23" s="9">
        <v>1</v>
      </c>
      <c r="G23" s="10">
        <v>75623.09</v>
      </c>
      <c r="H23" s="10">
        <v>93160.08</v>
      </c>
      <c r="I23" s="10">
        <v>0</v>
      </c>
      <c r="J23" s="10">
        <f>TRUNC(G23 * (1 + 23.19 / 100), 2)</f>
        <v>93160.08</v>
      </c>
      <c r="K23" s="10">
        <f>TRUNC(F23 * H23, 2)</f>
        <v>93160.08</v>
      </c>
      <c r="L23" s="10">
        <f>M23 - K23</f>
        <v>0</v>
      </c>
      <c r="M23" s="10">
        <f>TRUNC(F23 * J23, 2)</f>
        <v>93160.08</v>
      </c>
      <c r="N23" s="11">
        <f t="shared" si="0"/>
        <v>1.0084822998848213E-2</v>
      </c>
    </row>
    <row r="24" spans="1:14" ht="65.099999999999994" customHeight="1" x14ac:dyDescent="0.2">
      <c r="A24" s="7" t="s">
        <v>76</v>
      </c>
      <c r="B24" s="9" t="s">
        <v>77</v>
      </c>
      <c r="C24" s="7" t="s">
        <v>24</v>
      </c>
      <c r="D24" s="7" t="s">
        <v>78</v>
      </c>
      <c r="E24" s="8" t="s">
        <v>26</v>
      </c>
      <c r="F24" s="9">
        <v>1</v>
      </c>
      <c r="G24" s="10">
        <v>91807.28</v>
      </c>
      <c r="H24" s="10">
        <v>0</v>
      </c>
      <c r="I24" s="10">
        <v>113097.38</v>
      </c>
      <c r="J24" s="10">
        <f>TRUNC(G24 * (1 + 23.19 / 100), 2)</f>
        <v>113097.38</v>
      </c>
      <c r="K24" s="10">
        <f>TRUNC(F24 * H24, 2)</f>
        <v>0</v>
      </c>
      <c r="L24" s="10">
        <f>M24 - K24</f>
        <v>113097.38</v>
      </c>
      <c r="M24" s="10">
        <f>TRUNC(F24 * J24, 2)</f>
        <v>113097.38</v>
      </c>
      <c r="N24" s="11">
        <f t="shared" si="0"/>
        <v>1.224308801509698E-2</v>
      </c>
    </row>
    <row r="25" spans="1:14" ht="65.099999999999994" customHeight="1" x14ac:dyDescent="0.2">
      <c r="A25" s="7" t="s">
        <v>79</v>
      </c>
      <c r="B25" s="9" t="s">
        <v>80</v>
      </c>
      <c r="C25" s="7" t="s">
        <v>24</v>
      </c>
      <c r="D25" s="7" t="s">
        <v>81</v>
      </c>
      <c r="E25" s="8" t="s">
        <v>26</v>
      </c>
      <c r="F25" s="9">
        <v>1</v>
      </c>
      <c r="G25" s="10">
        <v>21337.94</v>
      </c>
      <c r="H25" s="10">
        <v>26286.2</v>
      </c>
      <c r="I25" s="10">
        <v>0</v>
      </c>
      <c r="J25" s="10">
        <f>TRUNC(G25 * (1 + 23.19 / 100), 2)</f>
        <v>26286.2</v>
      </c>
      <c r="K25" s="10">
        <f>TRUNC(F25 * H25, 2)</f>
        <v>26286.2</v>
      </c>
      <c r="L25" s="10">
        <f>M25 - K25</f>
        <v>0</v>
      </c>
      <c r="M25" s="10">
        <f>TRUNC(F25 * J25, 2)</f>
        <v>26286.2</v>
      </c>
      <c r="N25" s="11">
        <f t="shared" si="0"/>
        <v>2.8455500930476218E-3</v>
      </c>
    </row>
    <row r="26" spans="1:14" ht="26.1" customHeight="1" x14ac:dyDescent="0.2">
      <c r="A26" s="3" t="s">
        <v>82</v>
      </c>
      <c r="B26" s="3"/>
      <c r="C26" s="3"/>
      <c r="D26" s="3" t="s">
        <v>83</v>
      </c>
      <c r="E26" s="3"/>
      <c r="F26" s="4"/>
      <c r="G26" s="3"/>
      <c r="H26" s="3"/>
      <c r="I26" s="3"/>
      <c r="J26" s="3"/>
      <c r="K26" s="3"/>
      <c r="L26" s="3"/>
      <c r="M26" s="5">
        <v>3685034.45</v>
      </c>
      <c r="N26" s="6">
        <f t="shared" si="0"/>
        <v>0.39891464426509693</v>
      </c>
    </row>
    <row r="27" spans="1:14" ht="90.95" customHeight="1" x14ac:dyDescent="0.2">
      <c r="A27" s="7" t="s">
        <v>84</v>
      </c>
      <c r="B27" s="9" t="s">
        <v>85</v>
      </c>
      <c r="C27" s="7" t="s">
        <v>24</v>
      </c>
      <c r="D27" s="7" t="s">
        <v>86</v>
      </c>
      <c r="E27" s="8" t="s">
        <v>26</v>
      </c>
      <c r="F27" s="9">
        <v>1</v>
      </c>
      <c r="G27" s="10">
        <v>1655186.43</v>
      </c>
      <c r="H27" s="10">
        <v>0</v>
      </c>
      <c r="I27" s="10">
        <v>1908098.91</v>
      </c>
      <c r="J27" s="10" t="str">
        <f>TRUNC(G27 * (1 + 15.28 / 100), 2) &amp;CHAR(10)&amp; "(15.28%)"</f>
        <v>1908098,91
(15.28%)</v>
      </c>
      <c r="K27" s="10">
        <f t="shared" ref="K27:K32" si="5">TRUNC(F27 * H27, 2)</f>
        <v>0</v>
      </c>
      <c r="L27" s="10">
        <f t="shared" ref="L27:L32" si="6">M27 - K27</f>
        <v>1908098.91</v>
      </c>
      <c r="M27" s="10">
        <f>TRUNC(F27 * TRUNC(G27 * (1 + 15.28 / 100), 2), 2)</f>
        <v>1908098.91</v>
      </c>
      <c r="N27" s="11">
        <f t="shared" si="0"/>
        <v>0.20655671154044955</v>
      </c>
    </row>
    <row r="28" spans="1:14" ht="90.95" customHeight="1" x14ac:dyDescent="0.2">
      <c r="A28" s="7" t="s">
        <v>87</v>
      </c>
      <c r="B28" s="9" t="s">
        <v>88</v>
      </c>
      <c r="C28" s="7" t="s">
        <v>24</v>
      </c>
      <c r="D28" s="7" t="s">
        <v>89</v>
      </c>
      <c r="E28" s="8" t="s">
        <v>26</v>
      </c>
      <c r="F28" s="9">
        <v>1</v>
      </c>
      <c r="G28" s="10">
        <v>588158.25</v>
      </c>
      <c r="H28" s="10">
        <v>724552.14</v>
      </c>
      <c r="I28" s="10">
        <v>0</v>
      </c>
      <c r="J28" s="10">
        <f>TRUNC(G28 * (1 + 23.19 / 100), 2)</f>
        <v>724552.14</v>
      </c>
      <c r="K28" s="10">
        <f t="shared" si="5"/>
        <v>724552.14</v>
      </c>
      <c r="L28" s="10">
        <f t="shared" si="6"/>
        <v>0</v>
      </c>
      <c r="M28" s="10">
        <f>TRUNC(F28 * J28, 2)</f>
        <v>724552.14</v>
      </c>
      <c r="N28" s="11">
        <f t="shared" si="0"/>
        <v>7.8434669499389542E-2</v>
      </c>
    </row>
    <row r="29" spans="1:14" ht="51.95" customHeight="1" x14ac:dyDescent="0.2">
      <c r="A29" s="7" t="s">
        <v>90</v>
      </c>
      <c r="B29" s="9" t="s">
        <v>91</v>
      </c>
      <c r="C29" s="7" t="s">
        <v>24</v>
      </c>
      <c r="D29" s="7" t="s">
        <v>92</v>
      </c>
      <c r="E29" s="8" t="s">
        <v>26</v>
      </c>
      <c r="F29" s="9">
        <v>1</v>
      </c>
      <c r="G29" s="10">
        <v>336868.9</v>
      </c>
      <c r="H29" s="10">
        <v>0</v>
      </c>
      <c r="I29" s="10">
        <v>414988.79</v>
      </c>
      <c r="J29" s="10">
        <f>TRUNC(G29 * (1 + 23.19 / 100), 2)</f>
        <v>414988.79</v>
      </c>
      <c r="K29" s="10">
        <f t="shared" si="5"/>
        <v>0</v>
      </c>
      <c r="L29" s="10">
        <f t="shared" si="6"/>
        <v>414988.79</v>
      </c>
      <c r="M29" s="10">
        <f>TRUNC(F29 * J29, 2)</f>
        <v>414988.79</v>
      </c>
      <c r="N29" s="11">
        <f t="shared" si="0"/>
        <v>4.4923624943819185E-2</v>
      </c>
    </row>
    <row r="30" spans="1:14" ht="51.95" customHeight="1" x14ac:dyDescent="0.2">
      <c r="A30" s="7" t="s">
        <v>93</v>
      </c>
      <c r="B30" s="9" t="s">
        <v>94</v>
      </c>
      <c r="C30" s="7" t="s">
        <v>24</v>
      </c>
      <c r="D30" s="7" t="s">
        <v>95</v>
      </c>
      <c r="E30" s="8" t="s">
        <v>26</v>
      </c>
      <c r="F30" s="9">
        <v>1</v>
      </c>
      <c r="G30" s="10">
        <v>118881.60000000001</v>
      </c>
      <c r="H30" s="10">
        <v>146450.23999999999</v>
      </c>
      <c r="I30" s="10">
        <v>0</v>
      </c>
      <c r="J30" s="10">
        <f>TRUNC(G30 * (1 + 23.19 / 100), 2)</f>
        <v>146450.23999999999</v>
      </c>
      <c r="K30" s="10">
        <f t="shared" si="5"/>
        <v>146450.23999999999</v>
      </c>
      <c r="L30" s="10">
        <f t="shared" si="6"/>
        <v>0</v>
      </c>
      <c r="M30" s="10">
        <f>TRUNC(F30 * J30, 2)</f>
        <v>146450.23999999999</v>
      </c>
      <c r="N30" s="11">
        <f t="shared" si="0"/>
        <v>1.5853622587473522E-2</v>
      </c>
    </row>
    <row r="31" spans="1:14" ht="143.1" customHeight="1" x14ac:dyDescent="0.2">
      <c r="A31" s="7" t="s">
        <v>96</v>
      </c>
      <c r="B31" s="9" t="s">
        <v>97</v>
      </c>
      <c r="C31" s="7" t="s">
        <v>24</v>
      </c>
      <c r="D31" s="7" t="s">
        <v>98</v>
      </c>
      <c r="E31" s="8" t="s">
        <v>26</v>
      </c>
      <c r="F31" s="9">
        <v>1</v>
      </c>
      <c r="G31" s="10">
        <v>357266.45</v>
      </c>
      <c r="H31" s="10">
        <v>0</v>
      </c>
      <c r="I31" s="10">
        <v>440116.53</v>
      </c>
      <c r="J31" s="10">
        <f>TRUNC(G31 * (1 + 23.19 / 100), 2)</f>
        <v>440116.53</v>
      </c>
      <c r="K31" s="10">
        <f t="shared" si="5"/>
        <v>0</v>
      </c>
      <c r="L31" s="10">
        <f t="shared" si="6"/>
        <v>440116.53</v>
      </c>
      <c r="M31" s="10">
        <f>TRUNC(F31 * J31, 2)</f>
        <v>440116.53</v>
      </c>
      <c r="N31" s="11">
        <f t="shared" si="0"/>
        <v>4.7643768703475455E-2</v>
      </c>
    </row>
    <row r="32" spans="1:14" ht="143.1" customHeight="1" x14ac:dyDescent="0.2">
      <c r="A32" s="7" t="s">
        <v>99</v>
      </c>
      <c r="B32" s="9" t="s">
        <v>100</v>
      </c>
      <c r="C32" s="7" t="s">
        <v>24</v>
      </c>
      <c r="D32" s="7" t="s">
        <v>101</v>
      </c>
      <c r="E32" s="8" t="s">
        <v>26</v>
      </c>
      <c r="F32" s="9">
        <v>1</v>
      </c>
      <c r="G32" s="10">
        <v>41259.72</v>
      </c>
      <c r="H32" s="10">
        <v>50827.839999999997</v>
      </c>
      <c r="I32" s="10">
        <v>0</v>
      </c>
      <c r="J32" s="10">
        <f>TRUNC(G32 * (1 + 23.19 / 100), 2)</f>
        <v>50827.839999999997</v>
      </c>
      <c r="K32" s="10">
        <f t="shared" si="5"/>
        <v>50827.839999999997</v>
      </c>
      <c r="L32" s="10">
        <f t="shared" si="6"/>
        <v>0</v>
      </c>
      <c r="M32" s="10">
        <f>TRUNC(F32 * J32, 2)</f>
        <v>50827.839999999997</v>
      </c>
      <c r="N32" s="11">
        <f t="shared" si="0"/>
        <v>5.5022469904896718E-3</v>
      </c>
    </row>
    <row r="33" spans="1:14" ht="26.1" customHeight="1" x14ac:dyDescent="0.2">
      <c r="A33" s="3" t="s">
        <v>102</v>
      </c>
      <c r="B33" s="3"/>
      <c r="C33" s="3"/>
      <c r="D33" s="3" t="s">
        <v>103</v>
      </c>
      <c r="E33" s="3"/>
      <c r="F33" s="4"/>
      <c r="G33" s="3"/>
      <c r="H33" s="3"/>
      <c r="I33" s="3"/>
      <c r="J33" s="3"/>
      <c r="K33" s="3"/>
      <c r="L33" s="3"/>
      <c r="M33" s="5">
        <v>3685034.45</v>
      </c>
      <c r="N33" s="6">
        <f t="shared" si="0"/>
        <v>0.39891464426509693</v>
      </c>
    </row>
    <row r="34" spans="1:14" ht="90.95" customHeight="1" x14ac:dyDescent="0.2">
      <c r="A34" s="7" t="s">
        <v>104</v>
      </c>
      <c r="B34" s="9" t="s">
        <v>85</v>
      </c>
      <c r="C34" s="7" t="s">
        <v>24</v>
      </c>
      <c r="D34" s="7" t="s">
        <v>86</v>
      </c>
      <c r="E34" s="8" t="s">
        <v>26</v>
      </c>
      <c r="F34" s="9">
        <v>1</v>
      </c>
      <c r="G34" s="10">
        <v>1655186.43</v>
      </c>
      <c r="H34" s="10">
        <v>0</v>
      </c>
      <c r="I34" s="10">
        <v>1908098.91</v>
      </c>
      <c r="J34" s="10" t="str">
        <f>TRUNC(G34 * (1 + 15.28 / 100), 2) &amp;CHAR(10)&amp; "(15.28%)"</f>
        <v>1908098,91
(15.28%)</v>
      </c>
      <c r="K34" s="10">
        <f t="shared" ref="K34:K39" si="7">TRUNC(F34 * H34, 2)</f>
        <v>0</v>
      </c>
      <c r="L34" s="10">
        <f t="shared" ref="L34:L39" si="8">M34 - K34</f>
        <v>1908098.91</v>
      </c>
      <c r="M34" s="10">
        <f>TRUNC(F34 * TRUNC(G34 * (1 + 15.28 / 100), 2), 2)</f>
        <v>1908098.91</v>
      </c>
      <c r="N34" s="11">
        <f t="shared" si="0"/>
        <v>0.20655671154044955</v>
      </c>
    </row>
    <row r="35" spans="1:14" ht="90.95" customHeight="1" x14ac:dyDescent="0.2">
      <c r="A35" s="7" t="s">
        <v>105</v>
      </c>
      <c r="B35" s="9" t="s">
        <v>88</v>
      </c>
      <c r="C35" s="7" t="s">
        <v>24</v>
      </c>
      <c r="D35" s="7" t="s">
        <v>89</v>
      </c>
      <c r="E35" s="8" t="s">
        <v>26</v>
      </c>
      <c r="F35" s="9">
        <v>1</v>
      </c>
      <c r="G35" s="10">
        <v>588158.25</v>
      </c>
      <c r="H35" s="10">
        <v>724552.14</v>
      </c>
      <c r="I35" s="10">
        <v>0</v>
      </c>
      <c r="J35" s="10">
        <f>TRUNC(G35 * (1 + 23.19 / 100), 2)</f>
        <v>724552.14</v>
      </c>
      <c r="K35" s="10">
        <f t="shared" si="7"/>
        <v>724552.14</v>
      </c>
      <c r="L35" s="10">
        <f t="shared" si="8"/>
        <v>0</v>
      </c>
      <c r="M35" s="10">
        <f>TRUNC(F35 * J35, 2)</f>
        <v>724552.14</v>
      </c>
      <c r="N35" s="11">
        <f t="shared" si="0"/>
        <v>7.8434669499389542E-2</v>
      </c>
    </row>
    <row r="36" spans="1:14" ht="51.95" customHeight="1" x14ac:dyDescent="0.2">
      <c r="A36" s="7" t="s">
        <v>106</v>
      </c>
      <c r="B36" s="9" t="s">
        <v>91</v>
      </c>
      <c r="C36" s="7" t="s">
        <v>24</v>
      </c>
      <c r="D36" s="7" t="s">
        <v>92</v>
      </c>
      <c r="E36" s="8" t="s">
        <v>26</v>
      </c>
      <c r="F36" s="9">
        <v>1</v>
      </c>
      <c r="G36" s="10">
        <v>336868.9</v>
      </c>
      <c r="H36" s="10">
        <v>0</v>
      </c>
      <c r="I36" s="10">
        <v>414988.79</v>
      </c>
      <c r="J36" s="10">
        <f>TRUNC(G36 * (1 + 23.19 / 100), 2)</f>
        <v>414988.79</v>
      </c>
      <c r="K36" s="10">
        <f t="shared" si="7"/>
        <v>0</v>
      </c>
      <c r="L36" s="10">
        <f t="shared" si="8"/>
        <v>414988.79</v>
      </c>
      <c r="M36" s="10">
        <f>TRUNC(F36 * J36, 2)</f>
        <v>414988.79</v>
      </c>
      <c r="N36" s="11">
        <f t="shared" si="0"/>
        <v>4.4923624943819185E-2</v>
      </c>
    </row>
    <row r="37" spans="1:14" ht="51.95" customHeight="1" x14ac:dyDescent="0.2">
      <c r="A37" s="7" t="s">
        <v>107</v>
      </c>
      <c r="B37" s="9" t="s">
        <v>94</v>
      </c>
      <c r="C37" s="7" t="s">
        <v>24</v>
      </c>
      <c r="D37" s="7" t="s">
        <v>95</v>
      </c>
      <c r="E37" s="8" t="s">
        <v>26</v>
      </c>
      <c r="F37" s="9">
        <v>1</v>
      </c>
      <c r="G37" s="10">
        <v>118881.60000000001</v>
      </c>
      <c r="H37" s="10">
        <v>146450.23999999999</v>
      </c>
      <c r="I37" s="10">
        <v>0</v>
      </c>
      <c r="J37" s="10">
        <f>TRUNC(G37 * (1 + 23.19 / 100), 2)</f>
        <v>146450.23999999999</v>
      </c>
      <c r="K37" s="10">
        <f t="shared" si="7"/>
        <v>146450.23999999999</v>
      </c>
      <c r="L37" s="10">
        <f t="shared" si="8"/>
        <v>0</v>
      </c>
      <c r="M37" s="10">
        <f>TRUNC(F37 * J37, 2)</f>
        <v>146450.23999999999</v>
      </c>
      <c r="N37" s="11">
        <f t="shared" si="0"/>
        <v>1.5853622587473522E-2</v>
      </c>
    </row>
    <row r="38" spans="1:14" ht="143.1" customHeight="1" x14ac:dyDescent="0.2">
      <c r="A38" s="7" t="s">
        <v>108</v>
      </c>
      <c r="B38" s="9" t="s">
        <v>109</v>
      </c>
      <c r="C38" s="7" t="s">
        <v>24</v>
      </c>
      <c r="D38" s="7" t="s">
        <v>110</v>
      </c>
      <c r="E38" s="8" t="s">
        <v>26</v>
      </c>
      <c r="F38" s="9">
        <v>1</v>
      </c>
      <c r="G38" s="10">
        <v>357266.45</v>
      </c>
      <c r="H38" s="10">
        <v>0</v>
      </c>
      <c r="I38" s="10">
        <v>440116.53</v>
      </c>
      <c r="J38" s="10">
        <f>TRUNC(G38 * (1 + 23.19 / 100), 2)</f>
        <v>440116.53</v>
      </c>
      <c r="K38" s="10">
        <f t="shared" si="7"/>
        <v>0</v>
      </c>
      <c r="L38" s="10">
        <f t="shared" si="8"/>
        <v>440116.53</v>
      </c>
      <c r="M38" s="10">
        <f>TRUNC(F38 * J38, 2)</f>
        <v>440116.53</v>
      </c>
      <c r="N38" s="11">
        <f t="shared" si="0"/>
        <v>4.7643768703475455E-2</v>
      </c>
    </row>
    <row r="39" spans="1:14" ht="143.1" customHeight="1" x14ac:dyDescent="0.2">
      <c r="A39" s="7" t="s">
        <v>111</v>
      </c>
      <c r="B39" s="9" t="s">
        <v>112</v>
      </c>
      <c r="C39" s="7" t="s">
        <v>24</v>
      </c>
      <c r="D39" s="7" t="s">
        <v>113</v>
      </c>
      <c r="E39" s="8" t="s">
        <v>26</v>
      </c>
      <c r="F39" s="9">
        <v>1</v>
      </c>
      <c r="G39" s="10">
        <v>41259.72</v>
      </c>
      <c r="H39" s="10">
        <v>50827.839999999997</v>
      </c>
      <c r="I39" s="10">
        <v>0</v>
      </c>
      <c r="J39" s="10">
        <f>TRUNC(G39 * (1 + 23.19 / 100), 2)</f>
        <v>50827.839999999997</v>
      </c>
      <c r="K39" s="10">
        <f t="shared" si="7"/>
        <v>50827.839999999997</v>
      </c>
      <c r="L39" s="10">
        <f t="shared" si="8"/>
        <v>0</v>
      </c>
      <c r="M39" s="10">
        <f>TRUNC(F39 * J39, 2)</f>
        <v>50827.839999999997</v>
      </c>
      <c r="N39" s="11">
        <f t="shared" si="0"/>
        <v>5.5022469904896718E-3</v>
      </c>
    </row>
    <row r="40" spans="1:14" ht="24" customHeight="1" x14ac:dyDescent="0.2">
      <c r="A40" s="3" t="s">
        <v>114</v>
      </c>
      <c r="B40" s="3"/>
      <c r="C40" s="3"/>
      <c r="D40" s="3" t="s">
        <v>115</v>
      </c>
      <c r="E40" s="3"/>
      <c r="F40" s="4"/>
      <c r="G40" s="3"/>
      <c r="H40" s="3"/>
      <c r="I40" s="3"/>
      <c r="J40" s="3"/>
      <c r="K40" s="3"/>
      <c r="L40" s="3"/>
      <c r="M40" s="5">
        <v>185403.18</v>
      </c>
      <c r="N40" s="6">
        <f t="shared" si="0"/>
        <v>2.0070380507655153E-2</v>
      </c>
    </row>
    <row r="41" spans="1:14" ht="117" customHeight="1" x14ac:dyDescent="0.2">
      <c r="A41" s="7" t="s">
        <v>116</v>
      </c>
      <c r="B41" s="9" t="s">
        <v>117</v>
      </c>
      <c r="C41" s="7" t="s">
        <v>24</v>
      </c>
      <c r="D41" s="7" t="s">
        <v>118</v>
      </c>
      <c r="E41" s="8" t="s">
        <v>26</v>
      </c>
      <c r="F41" s="9">
        <v>2</v>
      </c>
      <c r="G41" s="10">
        <v>56624.24</v>
      </c>
      <c r="H41" s="10">
        <v>0</v>
      </c>
      <c r="I41" s="10">
        <v>65276.42</v>
      </c>
      <c r="J41" s="10" t="str">
        <f>TRUNC(G41 * (1 + 15.28 / 100), 2) &amp;CHAR(10)&amp; "(15.28%)"</f>
        <v>65276,42
(15.28%)</v>
      </c>
      <c r="K41" s="10">
        <f>TRUNC(F41 * H41, 2)</f>
        <v>0</v>
      </c>
      <c r="L41" s="10">
        <f>M41 - K41</f>
        <v>130552.84</v>
      </c>
      <c r="M41" s="10">
        <f>TRUNC(F41 * TRUNC(G41 * (1 + 15.28 / 100), 2), 2)</f>
        <v>130552.84</v>
      </c>
      <c r="N41" s="11">
        <f t="shared" si="0"/>
        <v>1.4132687342013346E-2</v>
      </c>
    </row>
    <row r="42" spans="1:14" ht="117" customHeight="1" x14ac:dyDescent="0.2">
      <c r="A42" s="7" t="s">
        <v>119</v>
      </c>
      <c r="B42" s="9" t="s">
        <v>120</v>
      </c>
      <c r="C42" s="7" t="s">
        <v>24</v>
      </c>
      <c r="D42" s="7" t="s">
        <v>121</v>
      </c>
      <c r="E42" s="8" t="s">
        <v>26</v>
      </c>
      <c r="F42" s="9">
        <v>2</v>
      </c>
      <c r="G42" s="10">
        <v>22262.5</v>
      </c>
      <c r="H42" s="10">
        <v>27425.17</v>
      </c>
      <c r="I42" s="10">
        <v>0</v>
      </c>
      <c r="J42" s="10">
        <f>TRUNC(G42 * (1 + 23.19 / 100), 2)</f>
        <v>27425.17</v>
      </c>
      <c r="K42" s="10">
        <f>TRUNC(F42 * H42, 2)</f>
        <v>54850.34</v>
      </c>
      <c r="L42" s="10">
        <f>M42 - K42</f>
        <v>0</v>
      </c>
      <c r="M42" s="10">
        <f>TRUNC(F42 * J42, 2)</f>
        <v>54850.34</v>
      </c>
      <c r="N42" s="11">
        <f t="shared" si="0"/>
        <v>5.9376931656418067E-3</v>
      </c>
    </row>
    <row r="43" spans="1:14" ht="26.1" customHeight="1" x14ac:dyDescent="0.2">
      <c r="A43" s="3" t="s">
        <v>122</v>
      </c>
      <c r="B43" s="3"/>
      <c r="C43" s="3"/>
      <c r="D43" s="3" t="s">
        <v>123</v>
      </c>
      <c r="E43" s="3"/>
      <c r="F43" s="4"/>
      <c r="G43" s="3"/>
      <c r="H43" s="3"/>
      <c r="I43" s="3"/>
      <c r="J43" s="3"/>
      <c r="K43" s="3"/>
      <c r="L43" s="3"/>
      <c r="M43" s="5">
        <v>37004.76</v>
      </c>
      <c r="N43" s="6">
        <f t="shared" si="0"/>
        <v>4.0058623255246062E-3</v>
      </c>
    </row>
    <row r="44" spans="1:14" ht="51.95" customHeight="1" x14ac:dyDescent="0.2">
      <c r="A44" s="7" t="s">
        <v>124</v>
      </c>
      <c r="B44" s="9" t="s">
        <v>125</v>
      </c>
      <c r="C44" s="7" t="s">
        <v>24</v>
      </c>
      <c r="D44" s="7" t="s">
        <v>126</v>
      </c>
      <c r="E44" s="8" t="s">
        <v>26</v>
      </c>
      <c r="F44" s="9">
        <v>1</v>
      </c>
      <c r="G44" s="10">
        <v>30038.77</v>
      </c>
      <c r="H44" s="10">
        <v>37004.76</v>
      </c>
      <c r="I44" s="10">
        <v>0</v>
      </c>
      <c r="J44" s="10">
        <f>TRUNC(G44 * (1 + 23.19 / 100), 2)</f>
        <v>37004.76</v>
      </c>
      <c r="K44" s="10">
        <f>TRUNC(F44 * H44, 2)</f>
        <v>37004.76</v>
      </c>
      <c r="L44" s="10">
        <f>M44 - K44</f>
        <v>0</v>
      </c>
      <c r="M44" s="10">
        <f>TRUNC(F44 * J44, 2)</f>
        <v>37004.76</v>
      </c>
      <c r="N44" s="11">
        <f t="shared" si="0"/>
        <v>4.0058623255246062E-3</v>
      </c>
    </row>
    <row r="45" spans="1:14" ht="24" customHeight="1" x14ac:dyDescent="0.2">
      <c r="A45" s="3" t="s">
        <v>127</v>
      </c>
      <c r="B45" s="3"/>
      <c r="C45" s="3"/>
      <c r="D45" s="3" t="s">
        <v>128</v>
      </c>
      <c r="E45" s="3"/>
      <c r="F45" s="4"/>
      <c r="G45" s="3"/>
      <c r="H45" s="3"/>
      <c r="I45" s="3"/>
      <c r="J45" s="3"/>
      <c r="K45" s="3"/>
      <c r="L45" s="3"/>
      <c r="M45" s="5">
        <v>204486</v>
      </c>
      <c r="N45" s="6">
        <f t="shared" si="0"/>
        <v>2.2136145822786706E-2</v>
      </c>
    </row>
    <row r="46" spans="1:14" ht="51.95" customHeight="1" x14ac:dyDescent="0.2">
      <c r="A46" s="7" t="s">
        <v>129</v>
      </c>
      <c r="B46" s="9" t="s">
        <v>130</v>
      </c>
      <c r="C46" s="7" t="s">
        <v>24</v>
      </c>
      <c r="D46" s="7" t="s">
        <v>131</v>
      </c>
      <c r="E46" s="8" t="s">
        <v>26</v>
      </c>
      <c r="F46" s="9">
        <v>24</v>
      </c>
      <c r="G46" s="10">
        <v>6916.35</v>
      </c>
      <c r="H46" s="10">
        <v>8520.25</v>
      </c>
      <c r="I46" s="10">
        <v>0</v>
      </c>
      <c r="J46" s="10">
        <f>TRUNC(G46 * (1 + 23.19 / 100), 2)</f>
        <v>8520.25</v>
      </c>
      <c r="K46" s="10">
        <f>TRUNC(F46 * H46, 2)</f>
        <v>204486</v>
      </c>
      <c r="L46" s="10">
        <f>M46 - K46</f>
        <v>0</v>
      </c>
      <c r="M46" s="10">
        <f>TRUNC(F46 * J46, 2)</f>
        <v>204486</v>
      </c>
      <c r="N46" s="11">
        <f t="shared" si="0"/>
        <v>2.2136145822786706E-2</v>
      </c>
    </row>
    <row r="47" spans="1:14" ht="25.5" x14ac:dyDescent="0.2">
      <c r="A47" s="14"/>
      <c r="B47" s="14"/>
      <c r="C47" s="14"/>
      <c r="D47" s="14"/>
      <c r="E47" s="14"/>
      <c r="F47" s="14"/>
      <c r="G47" s="14"/>
      <c r="H47" s="14"/>
      <c r="I47" s="14"/>
      <c r="J47" s="14" t="s">
        <v>132</v>
      </c>
      <c r="K47" s="14" t="s">
        <v>133</v>
      </c>
      <c r="L47" s="14" t="s">
        <v>134</v>
      </c>
      <c r="M47" s="14" t="s">
        <v>135</v>
      </c>
      <c r="N47" s="14"/>
    </row>
    <row r="48" spans="1:14" x14ac:dyDescent="0.2">
      <c r="A48" s="16"/>
      <c r="B48" s="16"/>
      <c r="C48" s="16"/>
      <c r="D48" s="16"/>
      <c r="E48" s="16"/>
      <c r="F48" s="16"/>
      <c r="G48" s="16"/>
      <c r="H48" s="16"/>
      <c r="I48" s="16"/>
      <c r="J48" s="16"/>
      <c r="K48" s="16"/>
      <c r="L48" s="16"/>
      <c r="M48" s="16"/>
      <c r="N48" s="16"/>
    </row>
    <row r="49" spans="1:14" x14ac:dyDescent="0.2">
      <c r="A49" s="157" t="s">
        <v>136</v>
      </c>
      <c r="B49" s="157"/>
      <c r="C49" s="157"/>
      <c r="D49" s="15" t="s">
        <v>137</v>
      </c>
      <c r="E49" s="14"/>
      <c r="F49" s="14"/>
      <c r="G49" s="14"/>
      <c r="H49" s="14"/>
      <c r="I49" s="14"/>
      <c r="J49" s="158" t="s">
        <v>138</v>
      </c>
      <c r="K49" s="157"/>
      <c r="L49" s="159">
        <v>7746687.1699999999</v>
      </c>
      <c r="M49" s="157"/>
      <c r="N49" s="157"/>
    </row>
    <row r="50" spans="1:14" x14ac:dyDescent="0.2">
      <c r="A50" s="157" t="s">
        <v>139</v>
      </c>
      <c r="B50" s="157"/>
      <c r="C50" s="157"/>
      <c r="D50" s="15"/>
      <c r="E50" s="14"/>
      <c r="F50" s="14"/>
      <c r="G50" s="14"/>
      <c r="H50" s="14"/>
      <c r="I50" s="14"/>
      <c r="J50" s="158" t="s">
        <v>140</v>
      </c>
      <c r="K50" s="157"/>
      <c r="L50" s="159">
        <v>1490964.3</v>
      </c>
      <c r="M50" s="157"/>
      <c r="N50" s="157"/>
    </row>
    <row r="51" spans="1:14" x14ac:dyDescent="0.2">
      <c r="A51" s="157" t="s">
        <v>141</v>
      </c>
      <c r="B51" s="157"/>
      <c r="C51" s="157"/>
      <c r="D51" s="15" t="s">
        <v>142</v>
      </c>
      <c r="E51" s="14"/>
      <c r="F51" s="14"/>
      <c r="G51" s="14"/>
      <c r="H51" s="14"/>
      <c r="I51" s="14"/>
      <c r="J51" s="158" t="s">
        <v>143</v>
      </c>
      <c r="K51" s="157"/>
      <c r="L51" s="159">
        <v>9237651.4700000007</v>
      </c>
      <c r="M51" s="157"/>
      <c r="N51" s="157"/>
    </row>
    <row r="52" spans="1:14" ht="60" customHeight="1" x14ac:dyDescent="0.2">
      <c r="A52" s="13"/>
      <c r="B52" s="13"/>
      <c r="C52" s="13"/>
      <c r="D52" s="13"/>
      <c r="E52" s="13"/>
      <c r="F52" s="13"/>
      <c r="G52" s="13"/>
      <c r="H52" s="13"/>
      <c r="I52" s="13"/>
      <c r="J52" s="13"/>
      <c r="K52" s="13"/>
      <c r="L52" s="13"/>
      <c r="M52" s="13"/>
      <c r="N52" s="13"/>
    </row>
    <row r="53" spans="1:14" ht="69.95" customHeight="1" x14ac:dyDescent="0.2">
      <c r="A53" s="160" t="s">
        <v>144</v>
      </c>
      <c r="B53" s="151"/>
      <c r="C53" s="151"/>
      <c r="D53" s="151"/>
      <c r="E53" s="151"/>
      <c r="F53" s="151"/>
      <c r="G53" s="151"/>
      <c r="H53" s="151"/>
      <c r="I53" s="151"/>
      <c r="J53" s="151"/>
      <c r="K53" s="151"/>
      <c r="L53" s="151"/>
      <c r="M53" s="151"/>
      <c r="N53" s="151"/>
    </row>
  </sheetData>
  <mergeCells count="27">
    <mergeCell ref="E1:G1"/>
    <mergeCell ref="H1:J1"/>
    <mergeCell ref="K1:N1"/>
    <mergeCell ref="E2:G2"/>
    <mergeCell ref="H2:J2"/>
    <mergeCell ref="K2:N2"/>
    <mergeCell ref="A3:N3"/>
    <mergeCell ref="A4:A5"/>
    <mergeCell ref="B4:B5"/>
    <mergeCell ref="C4:C5"/>
    <mergeCell ref="D4:D5"/>
    <mergeCell ref="E4:E5"/>
    <mergeCell ref="F4:F5"/>
    <mergeCell ref="G4:G5"/>
    <mergeCell ref="H4:J4"/>
    <mergeCell ref="K4:M4"/>
    <mergeCell ref="N4:N5"/>
    <mergeCell ref="A51:C51"/>
    <mergeCell ref="J51:K51"/>
    <mergeCell ref="L51:N51"/>
    <mergeCell ref="A53:N53"/>
    <mergeCell ref="A49:C49"/>
    <mergeCell ref="J49:K49"/>
    <mergeCell ref="L49:N49"/>
    <mergeCell ref="A50:C50"/>
    <mergeCell ref="J50:K50"/>
    <mergeCell ref="L50:N50"/>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1"/>
  <sheetViews>
    <sheetView showOutlineSymbols="0" showWhiteSpace="0" workbookViewId="0">
      <selection activeCell="C2" sqref="C2:D2"/>
    </sheetView>
  </sheetViews>
  <sheetFormatPr defaultRowHeight="14.25" x14ac:dyDescent="0.2"/>
  <cols>
    <col min="1" max="1" width="10" bestFit="1" customWidth="1"/>
    <col min="2" max="2" width="12" bestFit="1" customWidth="1"/>
    <col min="3" max="3" width="10" bestFit="1" customWidth="1"/>
    <col min="4" max="4" width="60" bestFit="1" customWidth="1"/>
    <col min="5" max="5" width="15" bestFit="1" customWidth="1"/>
    <col min="6" max="8" width="12" bestFit="1" customWidth="1"/>
    <col min="9" max="9" width="13" bestFit="1" customWidth="1"/>
    <col min="10" max="10" width="14" bestFit="1" customWidth="1"/>
  </cols>
  <sheetData>
    <row r="1" spans="1:10" ht="15" x14ac:dyDescent="0.2">
      <c r="A1" s="49"/>
      <c r="B1" s="49"/>
      <c r="C1" s="148" t="s">
        <v>0</v>
      </c>
      <c r="D1" s="148"/>
      <c r="E1" s="148" t="s">
        <v>1</v>
      </c>
      <c r="F1" s="148"/>
      <c r="G1" s="148" t="s">
        <v>2</v>
      </c>
      <c r="H1" s="148"/>
      <c r="I1" s="148" t="s">
        <v>3</v>
      </c>
      <c r="J1" s="148"/>
    </row>
    <row r="2" spans="1:10" ht="80.099999999999994" customHeight="1" x14ac:dyDescent="0.2">
      <c r="A2" s="48"/>
      <c r="B2" s="48"/>
      <c r="C2" s="149" t="s">
        <v>578</v>
      </c>
      <c r="D2" s="149"/>
      <c r="E2" s="149" t="s">
        <v>4</v>
      </c>
      <c r="F2" s="149"/>
      <c r="G2" s="149" t="s">
        <v>5</v>
      </c>
      <c r="H2" s="149"/>
      <c r="I2" s="149" t="s">
        <v>6</v>
      </c>
      <c r="J2" s="149"/>
    </row>
    <row r="3" spans="1:10" ht="15" x14ac:dyDescent="0.25">
      <c r="A3" s="150" t="s">
        <v>255</v>
      </c>
      <c r="B3" s="151"/>
      <c r="C3" s="151"/>
      <c r="D3" s="151"/>
      <c r="E3" s="151"/>
      <c r="F3" s="151"/>
      <c r="G3" s="151"/>
      <c r="H3" s="151"/>
      <c r="I3" s="151"/>
      <c r="J3" s="151"/>
    </row>
    <row r="4" spans="1:10" ht="24" customHeight="1" x14ac:dyDescent="0.2">
      <c r="A4" s="41" t="s">
        <v>20</v>
      </c>
      <c r="B4" s="41"/>
      <c r="C4" s="41"/>
      <c r="D4" s="41" t="s">
        <v>21</v>
      </c>
      <c r="E4" s="41"/>
      <c r="F4" s="153"/>
      <c r="G4" s="153"/>
      <c r="H4" s="42"/>
      <c r="I4" s="41"/>
      <c r="J4" s="40">
        <v>72357.14</v>
      </c>
    </row>
    <row r="5" spans="1:10" ht="18" customHeight="1" x14ac:dyDescent="0.2">
      <c r="A5" s="39" t="s">
        <v>22</v>
      </c>
      <c r="B5" s="37" t="s">
        <v>9</v>
      </c>
      <c r="C5" s="39" t="s">
        <v>10</v>
      </c>
      <c r="D5" s="39" t="s">
        <v>11</v>
      </c>
      <c r="E5" s="152" t="s">
        <v>159</v>
      </c>
      <c r="F5" s="152"/>
      <c r="G5" s="38" t="s">
        <v>12</v>
      </c>
      <c r="H5" s="37" t="s">
        <v>13</v>
      </c>
      <c r="I5" s="37" t="s">
        <v>14</v>
      </c>
      <c r="J5" s="37" t="s">
        <v>16</v>
      </c>
    </row>
    <row r="6" spans="1:10" ht="129.94999999999999" customHeight="1" x14ac:dyDescent="0.2">
      <c r="A6" s="35" t="s">
        <v>158</v>
      </c>
      <c r="B6" s="36" t="s">
        <v>23</v>
      </c>
      <c r="C6" s="35" t="s">
        <v>24</v>
      </c>
      <c r="D6" s="35" t="s">
        <v>25</v>
      </c>
      <c r="E6" s="166" t="s">
        <v>157</v>
      </c>
      <c r="F6" s="166"/>
      <c r="G6" s="34" t="s">
        <v>26</v>
      </c>
      <c r="H6" s="33">
        <v>1</v>
      </c>
      <c r="I6" s="32">
        <v>58736.22</v>
      </c>
      <c r="J6" s="32">
        <v>58736.22</v>
      </c>
    </row>
    <row r="7" spans="1:10" ht="129.94999999999999" customHeight="1" x14ac:dyDescent="0.2">
      <c r="A7" s="30" t="s">
        <v>156</v>
      </c>
      <c r="B7" s="31" t="s">
        <v>254</v>
      </c>
      <c r="C7" s="30" t="s">
        <v>24</v>
      </c>
      <c r="D7" s="30" t="s">
        <v>25</v>
      </c>
      <c r="E7" s="168" t="s">
        <v>153</v>
      </c>
      <c r="F7" s="168"/>
      <c r="G7" s="29" t="s">
        <v>160</v>
      </c>
      <c r="H7" s="28">
        <v>1</v>
      </c>
      <c r="I7" s="27">
        <v>58736.22</v>
      </c>
      <c r="J7" s="27">
        <v>58736.22</v>
      </c>
    </row>
    <row r="8" spans="1:10" x14ac:dyDescent="0.2">
      <c r="A8" s="26"/>
      <c r="B8" s="26"/>
      <c r="C8" s="26"/>
      <c r="D8" s="26"/>
      <c r="E8" s="26" t="s">
        <v>151</v>
      </c>
      <c r="F8" s="25">
        <v>27954.985483799999</v>
      </c>
      <c r="G8" s="26" t="s">
        <v>150</v>
      </c>
      <c r="H8" s="25">
        <v>30781.23</v>
      </c>
      <c r="I8" s="26" t="s">
        <v>149</v>
      </c>
      <c r="J8" s="25">
        <v>58736.22</v>
      </c>
    </row>
    <row r="9" spans="1:10" x14ac:dyDescent="0.2">
      <c r="A9" s="26"/>
      <c r="B9" s="26"/>
      <c r="C9" s="26"/>
      <c r="D9" s="26"/>
      <c r="E9" s="26" t="s">
        <v>148</v>
      </c>
      <c r="F9" s="25">
        <v>13620.92</v>
      </c>
      <c r="G9" s="26"/>
      <c r="H9" s="169" t="s">
        <v>147</v>
      </c>
      <c r="I9" s="169"/>
      <c r="J9" s="25">
        <v>72357.14</v>
      </c>
    </row>
    <row r="10" spans="1:10" ht="30" customHeight="1" thickBot="1" x14ac:dyDescent="0.25">
      <c r="A10" s="19"/>
      <c r="B10" s="19"/>
      <c r="C10" s="19"/>
      <c r="D10" s="19"/>
      <c r="E10" s="19"/>
      <c r="F10" s="19"/>
      <c r="G10" s="19" t="s">
        <v>146</v>
      </c>
      <c r="H10" s="24">
        <v>1</v>
      </c>
      <c r="I10" s="19" t="s">
        <v>145</v>
      </c>
      <c r="J10" s="23">
        <v>72357.14</v>
      </c>
    </row>
    <row r="11" spans="1:10" ht="0.95" customHeight="1" thickTop="1" x14ac:dyDescent="0.2">
      <c r="A11" s="22"/>
      <c r="B11" s="22"/>
      <c r="C11" s="22"/>
      <c r="D11" s="22"/>
      <c r="E11" s="22"/>
      <c r="F11" s="22"/>
      <c r="G11" s="22"/>
      <c r="H11" s="22"/>
      <c r="I11" s="22"/>
      <c r="J11" s="22"/>
    </row>
    <row r="12" spans="1:10" ht="24" customHeight="1" x14ac:dyDescent="0.2">
      <c r="A12" s="41" t="s">
        <v>27</v>
      </c>
      <c r="B12" s="41"/>
      <c r="C12" s="41"/>
      <c r="D12" s="41" t="s">
        <v>28</v>
      </c>
      <c r="E12" s="41"/>
      <c r="F12" s="153"/>
      <c r="G12" s="153"/>
      <c r="H12" s="42"/>
      <c r="I12" s="41"/>
      <c r="J12" s="40">
        <v>503531.04</v>
      </c>
    </row>
    <row r="13" spans="1:10" ht="18" customHeight="1" x14ac:dyDescent="0.2">
      <c r="A13" s="39" t="s">
        <v>29</v>
      </c>
      <c r="B13" s="37" t="s">
        <v>9</v>
      </c>
      <c r="C13" s="39" t="s">
        <v>10</v>
      </c>
      <c r="D13" s="39" t="s">
        <v>11</v>
      </c>
      <c r="E13" s="152" t="s">
        <v>159</v>
      </c>
      <c r="F13" s="152"/>
      <c r="G13" s="38" t="s">
        <v>12</v>
      </c>
      <c r="H13" s="37" t="s">
        <v>13</v>
      </c>
      <c r="I13" s="37" t="s">
        <v>14</v>
      </c>
      <c r="J13" s="37" t="s">
        <v>16</v>
      </c>
    </row>
    <row r="14" spans="1:10" ht="26.1" customHeight="1" x14ac:dyDescent="0.2">
      <c r="A14" s="35" t="s">
        <v>158</v>
      </c>
      <c r="B14" s="36" t="s">
        <v>30</v>
      </c>
      <c r="C14" s="35" t="s">
        <v>31</v>
      </c>
      <c r="D14" s="35" t="s">
        <v>32</v>
      </c>
      <c r="E14" s="166" t="s">
        <v>208</v>
      </c>
      <c r="F14" s="166"/>
      <c r="G14" s="34" t="s">
        <v>33</v>
      </c>
      <c r="H14" s="33">
        <v>1</v>
      </c>
      <c r="I14" s="32">
        <v>20259.900000000001</v>
      </c>
      <c r="J14" s="32">
        <v>20259.900000000001</v>
      </c>
    </row>
    <row r="15" spans="1:10" ht="26.1" customHeight="1" x14ac:dyDescent="0.2">
      <c r="A15" s="46" t="s">
        <v>211</v>
      </c>
      <c r="B15" s="47" t="s">
        <v>253</v>
      </c>
      <c r="C15" s="46" t="s">
        <v>31</v>
      </c>
      <c r="D15" s="46" t="s">
        <v>252</v>
      </c>
      <c r="E15" s="167" t="s">
        <v>208</v>
      </c>
      <c r="F15" s="167"/>
      <c r="G15" s="45" t="s">
        <v>33</v>
      </c>
      <c r="H15" s="44">
        <v>1</v>
      </c>
      <c r="I15" s="43">
        <v>521.73</v>
      </c>
      <c r="J15" s="43">
        <v>521.73</v>
      </c>
    </row>
    <row r="16" spans="1:10" ht="24" customHeight="1" x14ac:dyDescent="0.2">
      <c r="A16" s="30" t="s">
        <v>156</v>
      </c>
      <c r="B16" s="31" t="s">
        <v>205</v>
      </c>
      <c r="C16" s="30" t="s">
        <v>31</v>
      </c>
      <c r="D16" s="30" t="s">
        <v>204</v>
      </c>
      <c r="E16" s="168" t="s">
        <v>168</v>
      </c>
      <c r="F16" s="168"/>
      <c r="G16" s="29" t="s">
        <v>33</v>
      </c>
      <c r="H16" s="28">
        <v>1</v>
      </c>
      <c r="I16" s="27">
        <v>215.56</v>
      </c>
      <c r="J16" s="27">
        <v>215.56</v>
      </c>
    </row>
    <row r="17" spans="1:10" ht="24" customHeight="1" x14ac:dyDescent="0.2">
      <c r="A17" s="30" t="s">
        <v>156</v>
      </c>
      <c r="B17" s="31" t="s">
        <v>203</v>
      </c>
      <c r="C17" s="30" t="s">
        <v>31</v>
      </c>
      <c r="D17" s="30" t="s">
        <v>202</v>
      </c>
      <c r="E17" s="168" t="s">
        <v>168</v>
      </c>
      <c r="F17" s="168"/>
      <c r="G17" s="29" t="s">
        <v>33</v>
      </c>
      <c r="H17" s="28">
        <v>1</v>
      </c>
      <c r="I17" s="27">
        <v>12.89</v>
      </c>
      <c r="J17" s="27">
        <v>12.89</v>
      </c>
    </row>
    <row r="18" spans="1:10" ht="24" customHeight="1" x14ac:dyDescent="0.2">
      <c r="A18" s="30" t="s">
        <v>156</v>
      </c>
      <c r="B18" s="31" t="s">
        <v>251</v>
      </c>
      <c r="C18" s="30" t="s">
        <v>31</v>
      </c>
      <c r="D18" s="30" t="s">
        <v>250</v>
      </c>
      <c r="E18" s="168" t="s">
        <v>153</v>
      </c>
      <c r="F18" s="168"/>
      <c r="G18" s="29" t="s">
        <v>33</v>
      </c>
      <c r="H18" s="28">
        <v>1</v>
      </c>
      <c r="I18" s="27">
        <v>19373.73</v>
      </c>
      <c r="J18" s="27">
        <v>19373.73</v>
      </c>
    </row>
    <row r="19" spans="1:10" ht="26.1" customHeight="1" x14ac:dyDescent="0.2">
      <c r="A19" s="30" t="s">
        <v>156</v>
      </c>
      <c r="B19" s="31" t="s">
        <v>249</v>
      </c>
      <c r="C19" s="30" t="s">
        <v>31</v>
      </c>
      <c r="D19" s="30" t="s">
        <v>248</v>
      </c>
      <c r="E19" s="168" t="s">
        <v>190</v>
      </c>
      <c r="F19" s="168"/>
      <c r="G19" s="29" t="s">
        <v>33</v>
      </c>
      <c r="H19" s="28">
        <v>1</v>
      </c>
      <c r="I19" s="27">
        <v>2.54</v>
      </c>
      <c r="J19" s="27">
        <v>2.54</v>
      </c>
    </row>
    <row r="20" spans="1:10" ht="26.1" customHeight="1" x14ac:dyDescent="0.2">
      <c r="A20" s="30" t="s">
        <v>156</v>
      </c>
      <c r="B20" s="31" t="s">
        <v>247</v>
      </c>
      <c r="C20" s="30" t="s">
        <v>31</v>
      </c>
      <c r="D20" s="30" t="s">
        <v>246</v>
      </c>
      <c r="E20" s="168" t="s">
        <v>190</v>
      </c>
      <c r="F20" s="168"/>
      <c r="G20" s="29" t="s">
        <v>33</v>
      </c>
      <c r="H20" s="28">
        <v>1</v>
      </c>
      <c r="I20" s="27">
        <v>133.44999999999999</v>
      </c>
      <c r="J20" s="27">
        <v>133.44999999999999</v>
      </c>
    </row>
    <row r="21" spans="1:10" x14ac:dyDescent="0.2">
      <c r="A21" s="26"/>
      <c r="B21" s="26"/>
      <c r="C21" s="26"/>
      <c r="D21" s="26"/>
      <c r="E21" s="26" t="s">
        <v>151</v>
      </c>
      <c r="F21" s="25">
        <v>9469.0685830999992</v>
      </c>
      <c r="G21" s="26" t="s">
        <v>150</v>
      </c>
      <c r="H21" s="25">
        <v>10426.39</v>
      </c>
      <c r="I21" s="26" t="s">
        <v>149</v>
      </c>
      <c r="J21" s="25">
        <v>19895.46</v>
      </c>
    </row>
    <row r="22" spans="1:10" x14ac:dyDescent="0.2">
      <c r="A22" s="26"/>
      <c r="B22" s="26"/>
      <c r="C22" s="26"/>
      <c r="D22" s="26"/>
      <c r="E22" s="26" t="s">
        <v>148</v>
      </c>
      <c r="F22" s="25">
        <v>4698.2700000000004</v>
      </c>
      <c r="G22" s="26"/>
      <c r="H22" s="169" t="s">
        <v>147</v>
      </c>
      <c r="I22" s="169"/>
      <c r="J22" s="25">
        <v>24958.17</v>
      </c>
    </row>
    <row r="23" spans="1:10" ht="30" customHeight="1" thickBot="1" x14ac:dyDescent="0.25">
      <c r="A23" s="19"/>
      <c r="B23" s="19"/>
      <c r="C23" s="19"/>
      <c r="D23" s="19"/>
      <c r="E23" s="19"/>
      <c r="F23" s="19"/>
      <c r="G23" s="19" t="s">
        <v>146</v>
      </c>
      <c r="H23" s="24">
        <v>8</v>
      </c>
      <c r="I23" s="19" t="s">
        <v>145</v>
      </c>
      <c r="J23" s="23">
        <v>199665.36</v>
      </c>
    </row>
    <row r="24" spans="1:10" ht="0.95" customHeight="1" thickTop="1" x14ac:dyDescent="0.2">
      <c r="A24" s="22"/>
      <c r="B24" s="22"/>
      <c r="C24" s="22"/>
      <c r="D24" s="22"/>
      <c r="E24" s="22"/>
      <c r="F24" s="22"/>
      <c r="G24" s="22"/>
      <c r="H24" s="22"/>
      <c r="I24" s="22"/>
      <c r="J24" s="22"/>
    </row>
    <row r="25" spans="1:10" ht="18" customHeight="1" x14ac:dyDescent="0.2">
      <c r="A25" s="39" t="s">
        <v>34</v>
      </c>
      <c r="B25" s="37" t="s">
        <v>9</v>
      </c>
      <c r="C25" s="39" t="s">
        <v>10</v>
      </c>
      <c r="D25" s="39" t="s">
        <v>11</v>
      </c>
      <c r="E25" s="152" t="s">
        <v>159</v>
      </c>
      <c r="F25" s="152"/>
      <c r="G25" s="38" t="s">
        <v>12</v>
      </c>
      <c r="H25" s="37" t="s">
        <v>13</v>
      </c>
      <c r="I25" s="37" t="s">
        <v>14</v>
      </c>
      <c r="J25" s="37" t="s">
        <v>16</v>
      </c>
    </row>
    <row r="26" spans="1:10" ht="26.1" customHeight="1" x14ac:dyDescent="0.2">
      <c r="A26" s="35" t="s">
        <v>158</v>
      </c>
      <c r="B26" s="36" t="s">
        <v>35</v>
      </c>
      <c r="C26" s="35" t="s">
        <v>31</v>
      </c>
      <c r="D26" s="35" t="s">
        <v>36</v>
      </c>
      <c r="E26" s="166" t="s">
        <v>208</v>
      </c>
      <c r="F26" s="166"/>
      <c r="G26" s="34" t="s">
        <v>37</v>
      </c>
      <c r="H26" s="33">
        <v>1</v>
      </c>
      <c r="I26" s="32">
        <v>109.19</v>
      </c>
      <c r="J26" s="32">
        <v>109.19</v>
      </c>
    </row>
    <row r="27" spans="1:10" ht="26.1" customHeight="1" x14ac:dyDescent="0.2">
      <c r="A27" s="46" t="s">
        <v>211</v>
      </c>
      <c r="B27" s="47" t="s">
        <v>245</v>
      </c>
      <c r="C27" s="46" t="s">
        <v>31</v>
      </c>
      <c r="D27" s="46" t="s">
        <v>244</v>
      </c>
      <c r="E27" s="167" t="s">
        <v>208</v>
      </c>
      <c r="F27" s="167"/>
      <c r="G27" s="45" t="s">
        <v>37</v>
      </c>
      <c r="H27" s="44">
        <v>1</v>
      </c>
      <c r="I27" s="43">
        <v>1.63</v>
      </c>
      <c r="J27" s="43">
        <v>1.63</v>
      </c>
    </row>
    <row r="28" spans="1:10" ht="24" customHeight="1" x14ac:dyDescent="0.2">
      <c r="A28" s="30" t="s">
        <v>156</v>
      </c>
      <c r="B28" s="31" t="s">
        <v>243</v>
      </c>
      <c r="C28" s="30" t="s">
        <v>31</v>
      </c>
      <c r="D28" s="30" t="s">
        <v>242</v>
      </c>
      <c r="E28" s="168" t="s">
        <v>153</v>
      </c>
      <c r="F28" s="168"/>
      <c r="G28" s="29" t="s">
        <v>37</v>
      </c>
      <c r="H28" s="28">
        <v>1</v>
      </c>
      <c r="I28" s="27">
        <v>105.63</v>
      </c>
      <c r="J28" s="27">
        <v>105.63</v>
      </c>
    </row>
    <row r="29" spans="1:10" ht="24" customHeight="1" x14ac:dyDescent="0.2">
      <c r="A29" s="30" t="s">
        <v>156</v>
      </c>
      <c r="B29" s="31" t="s">
        <v>223</v>
      </c>
      <c r="C29" s="30" t="s">
        <v>31</v>
      </c>
      <c r="D29" s="30" t="s">
        <v>222</v>
      </c>
      <c r="E29" s="168" t="s">
        <v>221</v>
      </c>
      <c r="F29" s="168"/>
      <c r="G29" s="29" t="s">
        <v>37</v>
      </c>
      <c r="H29" s="28">
        <v>1</v>
      </c>
      <c r="I29" s="27">
        <v>1.1399999999999999</v>
      </c>
      <c r="J29" s="27">
        <v>1.1399999999999999</v>
      </c>
    </row>
    <row r="30" spans="1:10" ht="24" customHeight="1" x14ac:dyDescent="0.2">
      <c r="A30" s="30" t="s">
        <v>156</v>
      </c>
      <c r="B30" s="31" t="s">
        <v>220</v>
      </c>
      <c r="C30" s="30" t="s">
        <v>31</v>
      </c>
      <c r="D30" s="30" t="s">
        <v>219</v>
      </c>
      <c r="E30" s="168" t="s">
        <v>218</v>
      </c>
      <c r="F30" s="168"/>
      <c r="G30" s="29" t="s">
        <v>37</v>
      </c>
      <c r="H30" s="28">
        <v>1</v>
      </c>
      <c r="I30" s="27">
        <v>7.0000000000000007E-2</v>
      </c>
      <c r="J30" s="27">
        <v>7.0000000000000007E-2</v>
      </c>
    </row>
    <row r="31" spans="1:10" ht="26.1" customHeight="1" x14ac:dyDescent="0.2">
      <c r="A31" s="30" t="s">
        <v>156</v>
      </c>
      <c r="B31" s="31" t="s">
        <v>241</v>
      </c>
      <c r="C31" s="30" t="s">
        <v>31</v>
      </c>
      <c r="D31" s="30" t="s">
        <v>240</v>
      </c>
      <c r="E31" s="168" t="s">
        <v>190</v>
      </c>
      <c r="F31" s="168"/>
      <c r="G31" s="29" t="s">
        <v>37</v>
      </c>
      <c r="H31" s="28">
        <v>1</v>
      </c>
      <c r="I31" s="27">
        <v>0.01</v>
      </c>
      <c r="J31" s="27">
        <v>0.01</v>
      </c>
    </row>
    <row r="32" spans="1:10" ht="26.1" customHeight="1" x14ac:dyDescent="0.2">
      <c r="A32" s="30" t="s">
        <v>156</v>
      </c>
      <c r="B32" s="31" t="s">
        <v>239</v>
      </c>
      <c r="C32" s="30" t="s">
        <v>31</v>
      </c>
      <c r="D32" s="30" t="s">
        <v>238</v>
      </c>
      <c r="E32" s="168" t="s">
        <v>190</v>
      </c>
      <c r="F32" s="168"/>
      <c r="G32" s="29" t="s">
        <v>37</v>
      </c>
      <c r="H32" s="28">
        <v>1</v>
      </c>
      <c r="I32" s="27">
        <v>0.71</v>
      </c>
      <c r="J32" s="27">
        <v>0.71</v>
      </c>
    </row>
    <row r="33" spans="1:10" x14ac:dyDescent="0.2">
      <c r="A33" s="26"/>
      <c r="B33" s="26"/>
      <c r="C33" s="26"/>
      <c r="D33" s="26"/>
      <c r="E33" s="26" t="s">
        <v>151</v>
      </c>
      <c r="F33" s="25">
        <v>51.049450299999997</v>
      </c>
      <c r="G33" s="26" t="s">
        <v>150</v>
      </c>
      <c r="H33" s="25">
        <v>56.21</v>
      </c>
      <c r="I33" s="26" t="s">
        <v>149</v>
      </c>
      <c r="J33" s="25">
        <v>107.26</v>
      </c>
    </row>
    <row r="34" spans="1:10" x14ac:dyDescent="0.2">
      <c r="A34" s="26"/>
      <c r="B34" s="26"/>
      <c r="C34" s="26"/>
      <c r="D34" s="26"/>
      <c r="E34" s="26" t="s">
        <v>148</v>
      </c>
      <c r="F34" s="25">
        <v>25.32</v>
      </c>
      <c r="G34" s="26"/>
      <c r="H34" s="169" t="s">
        <v>147</v>
      </c>
      <c r="I34" s="169"/>
      <c r="J34" s="25">
        <v>134.51</v>
      </c>
    </row>
    <row r="35" spans="1:10" ht="30" customHeight="1" thickBot="1" x14ac:dyDescent="0.25">
      <c r="A35" s="19"/>
      <c r="B35" s="19"/>
      <c r="C35" s="19"/>
      <c r="D35" s="19"/>
      <c r="E35" s="19"/>
      <c r="F35" s="19"/>
      <c r="G35" s="19" t="s">
        <v>146</v>
      </c>
      <c r="H35" s="24">
        <v>704</v>
      </c>
      <c r="I35" s="19" t="s">
        <v>145</v>
      </c>
      <c r="J35" s="23">
        <v>94695.039999999994</v>
      </c>
    </row>
    <row r="36" spans="1:10" ht="0.95" customHeight="1" thickTop="1" x14ac:dyDescent="0.2">
      <c r="A36" s="22"/>
      <c r="B36" s="22"/>
      <c r="C36" s="22"/>
      <c r="D36" s="22"/>
      <c r="E36" s="22"/>
      <c r="F36" s="22"/>
      <c r="G36" s="22"/>
      <c r="H36" s="22"/>
      <c r="I36" s="22"/>
      <c r="J36" s="22"/>
    </row>
    <row r="37" spans="1:10" ht="18" customHeight="1" x14ac:dyDescent="0.2">
      <c r="A37" s="39" t="s">
        <v>38</v>
      </c>
      <c r="B37" s="37" t="s">
        <v>9</v>
      </c>
      <c r="C37" s="39" t="s">
        <v>10</v>
      </c>
      <c r="D37" s="39" t="s">
        <v>11</v>
      </c>
      <c r="E37" s="152" t="s">
        <v>159</v>
      </c>
      <c r="F37" s="152"/>
      <c r="G37" s="38" t="s">
        <v>12</v>
      </c>
      <c r="H37" s="37" t="s">
        <v>13</v>
      </c>
      <c r="I37" s="37" t="s">
        <v>14</v>
      </c>
      <c r="J37" s="37" t="s">
        <v>16</v>
      </c>
    </row>
    <row r="38" spans="1:10" ht="26.1" customHeight="1" x14ac:dyDescent="0.2">
      <c r="A38" s="35" t="s">
        <v>158</v>
      </c>
      <c r="B38" s="36" t="s">
        <v>39</v>
      </c>
      <c r="C38" s="35" t="s">
        <v>31</v>
      </c>
      <c r="D38" s="35" t="s">
        <v>40</v>
      </c>
      <c r="E38" s="166" t="s">
        <v>208</v>
      </c>
      <c r="F38" s="166"/>
      <c r="G38" s="34" t="s">
        <v>33</v>
      </c>
      <c r="H38" s="33">
        <v>1</v>
      </c>
      <c r="I38" s="32">
        <v>3762.75</v>
      </c>
      <c r="J38" s="32">
        <v>3762.75</v>
      </c>
    </row>
    <row r="39" spans="1:10" ht="26.1" customHeight="1" x14ac:dyDescent="0.2">
      <c r="A39" s="46" t="s">
        <v>211</v>
      </c>
      <c r="B39" s="47" t="s">
        <v>237</v>
      </c>
      <c r="C39" s="46" t="s">
        <v>31</v>
      </c>
      <c r="D39" s="46" t="s">
        <v>236</v>
      </c>
      <c r="E39" s="167" t="s">
        <v>208</v>
      </c>
      <c r="F39" s="167"/>
      <c r="G39" s="45" t="s">
        <v>33</v>
      </c>
      <c r="H39" s="44">
        <v>1</v>
      </c>
      <c r="I39" s="43">
        <v>54.22</v>
      </c>
      <c r="J39" s="43">
        <v>54.22</v>
      </c>
    </row>
    <row r="40" spans="1:10" ht="24" customHeight="1" x14ac:dyDescent="0.2">
      <c r="A40" s="30" t="s">
        <v>156</v>
      </c>
      <c r="B40" s="31" t="s">
        <v>235</v>
      </c>
      <c r="C40" s="30" t="s">
        <v>31</v>
      </c>
      <c r="D40" s="30" t="s">
        <v>234</v>
      </c>
      <c r="E40" s="168" t="s">
        <v>153</v>
      </c>
      <c r="F40" s="168"/>
      <c r="G40" s="29" t="s">
        <v>33</v>
      </c>
      <c r="H40" s="28">
        <v>1</v>
      </c>
      <c r="I40" s="27">
        <v>3237.08</v>
      </c>
      <c r="J40" s="27">
        <v>3237.08</v>
      </c>
    </row>
    <row r="41" spans="1:10" ht="24" customHeight="1" x14ac:dyDescent="0.2">
      <c r="A41" s="30" t="s">
        <v>156</v>
      </c>
      <c r="B41" s="31" t="s">
        <v>205</v>
      </c>
      <c r="C41" s="30" t="s">
        <v>31</v>
      </c>
      <c r="D41" s="30" t="s">
        <v>204</v>
      </c>
      <c r="E41" s="168" t="s">
        <v>168</v>
      </c>
      <c r="F41" s="168"/>
      <c r="G41" s="29" t="s">
        <v>33</v>
      </c>
      <c r="H41" s="28">
        <v>1</v>
      </c>
      <c r="I41" s="27">
        <v>215.56</v>
      </c>
      <c r="J41" s="27">
        <v>215.56</v>
      </c>
    </row>
    <row r="42" spans="1:10" ht="24" customHeight="1" x14ac:dyDescent="0.2">
      <c r="A42" s="30" t="s">
        <v>156</v>
      </c>
      <c r="B42" s="31" t="s">
        <v>203</v>
      </c>
      <c r="C42" s="30" t="s">
        <v>31</v>
      </c>
      <c r="D42" s="30" t="s">
        <v>202</v>
      </c>
      <c r="E42" s="168" t="s">
        <v>168</v>
      </c>
      <c r="F42" s="168"/>
      <c r="G42" s="29" t="s">
        <v>33</v>
      </c>
      <c r="H42" s="28">
        <v>1</v>
      </c>
      <c r="I42" s="27">
        <v>12.89</v>
      </c>
      <c r="J42" s="27">
        <v>12.89</v>
      </c>
    </row>
    <row r="43" spans="1:10" ht="26.1" customHeight="1" x14ac:dyDescent="0.2">
      <c r="A43" s="30" t="s">
        <v>156</v>
      </c>
      <c r="B43" s="31" t="s">
        <v>233</v>
      </c>
      <c r="C43" s="30" t="s">
        <v>31</v>
      </c>
      <c r="D43" s="30" t="s">
        <v>232</v>
      </c>
      <c r="E43" s="168" t="s">
        <v>190</v>
      </c>
      <c r="F43" s="168"/>
      <c r="G43" s="29" t="s">
        <v>33</v>
      </c>
      <c r="H43" s="28">
        <v>1</v>
      </c>
      <c r="I43" s="27">
        <v>21.49</v>
      </c>
      <c r="J43" s="27">
        <v>21.49</v>
      </c>
    </row>
    <row r="44" spans="1:10" ht="26.1" customHeight="1" x14ac:dyDescent="0.2">
      <c r="A44" s="30" t="s">
        <v>156</v>
      </c>
      <c r="B44" s="31" t="s">
        <v>231</v>
      </c>
      <c r="C44" s="30" t="s">
        <v>31</v>
      </c>
      <c r="D44" s="30" t="s">
        <v>230</v>
      </c>
      <c r="E44" s="168" t="s">
        <v>190</v>
      </c>
      <c r="F44" s="168"/>
      <c r="G44" s="29" t="s">
        <v>33</v>
      </c>
      <c r="H44" s="28">
        <v>1</v>
      </c>
      <c r="I44" s="27">
        <v>221.51</v>
      </c>
      <c r="J44" s="27">
        <v>221.51</v>
      </c>
    </row>
    <row r="45" spans="1:10" x14ac:dyDescent="0.2">
      <c r="A45" s="26"/>
      <c r="B45" s="26"/>
      <c r="C45" s="26"/>
      <c r="D45" s="26"/>
      <c r="E45" s="26" t="s">
        <v>151</v>
      </c>
      <c r="F45" s="25">
        <v>1566.4651848999999</v>
      </c>
      <c r="G45" s="26" t="s">
        <v>150</v>
      </c>
      <c r="H45" s="25">
        <v>1724.83</v>
      </c>
      <c r="I45" s="26" t="s">
        <v>149</v>
      </c>
      <c r="J45" s="25">
        <v>3291.3</v>
      </c>
    </row>
    <row r="46" spans="1:10" x14ac:dyDescent="0.2">
      <c r="A46" s="26"/>
      <c r="B46" s="26"/>
      <c r="C46" s="26"/>
      <c r="D46" s="26"/>
      <c r="E46" s="26" t="s">
        <v>148</v>
      </c>
      <c r="F46" s="25">
        <v>872.58</v>
      </c>
      <c r="G46" s="26"/>
      <c r="H46" s="169" t="s">
        <v>147</v>
      </c>
      <c r="I46" s="169"/>
      <c r="J46" s="25">
        <v>4635.33</v>
      </c>
    </row>
    <row r="47" spans="1:10" ht="30" customHeight="1" thickBot="1" x14ac:dyDescent="0.25">
      <c r="A47" s="19"/>
      <c r="B47" s="19"/>
      <c r="C47" s="19"/>
      <c r="D47" s="19"/>
      <c r="E47" s="19"/>
      <c r="F47" s="19"/>
      <c r="G47" s="19" t="s">
        <v>146</v>
      </c>
      <c r="H47" s="24">
        <v>8</v>
      </c>
      <c r="I47" s="19" t="s">
        <v>145</v>
      </c>
      <c r="J47" s="23">
        <v>37082.639999999999</v>
      </c>
    </row>
    <row r="48" spans="1:10" ht="0.95" customHeight="1" thickTop="1" x14ac:dyDescent="0.2">
      <c r="A48" s="22"/>
      <c r="B48" s="22"/>
      <c r="C48" s="22"/>
      <c r="D48" s="22"/>
      <c r="E48" s="22"/>
      <c r="F48" s="22"/>
      <c r="G48" s="22"/>
      <c r="H48" s="22"/>
      <c r="I48" s="22"/>
      <c r="J48" s="22"/>
    </row>
    <row r="49" spans="1:10" ht="18" customHeight="1" x14ac:dyDescent="0.2">
      <c r="A49" s="39" t="s">
        <v>41</v>
      </c>
      <c r="B49" s="37" t="s">
        <v>9</v>
      </c>
      <c r="C49" s="39" t="s">
        <v>10</v>
      </c>
      <c r="D49" s="39" t="s">
        <v>11</v>
      </c>
      <c r="E49" s="152" t="s">
        <v>159</v>
      </c>
      <c r="F49" s="152"/>
      <c r="G49" s="38" t="s">
        <v>12</v>
      </c>
      <c r="H49" s="37" t="s">
        <v>13</v>
      </c>
      <c r="I49" s="37" t="s">
        <v>14</v>
      </c>
      <c r="J49" s="37" t="s">
        <v>16</v>
      </c>
    </row>
    <row r="50" spans="1:10" ht="26.1" customHeight="1" x14ac:dyDescent="0.2">
      <c r="A50" s="35" t="s">
        <v>158</v>
      </c>
      <c r="B50" s="36" t="s">
        <v>42</v>
      </c>
      <c r="C50" s="35" t="s">
        <v>31</v>
      </c>
      <c r="D50" s="35" t="s">
        <v>43</v>
      </c>
      <c r="E50" s="166" t="s">
        <v>208</v>
      </c>
      <c r="F50" s="166"/>
      <c r="G50" s="34" t="s">
        <v>33</v>
      </c>
      <c r="H50" s="33">
        <v>1</v>
      </c>
      <c r="I50" s="32">
        <v>4146.12</v>
      </c>
      <c r="J50" s="32">
        <v>4146.12</v>
      </c>
    </row>
    <row r="51" spans="1:10" ht="26.1" customHeight="1" x14ac:dyDescent="0.2">
      <c r="A51" s="46" t="s">
        <v>211</v>
      </c>
      <c r="B51" s="47" t="s">
        <v>229</v>
      </c>
      <c r="C51" s="46" t="s">
        <v>31</v>
      </c>
      <c r="D51" s="46" t="s">
        <v>228</v>
      </c>
      <c r="E51" s="167" t="s">
        <v>208</v>
      </c>
      <c r="F51" s="167"/>
      <c r="G51" s="45" t="s">
        <v>33</v>
      </c>
      <c r="H51" s="44">
        <v>1</v>
      </c>
      <c r="I51" s="43">
        <v>15.08</v>
      </c>
      <c r="J51" s="43">
        <v>15.08</v>
      </c>
    </row>
    <row r="52" spans="1:10" ht="24" customHeight="1" x14ac:dyDescent="0.2">
      <c r="A52" s="30" t="s">
        <v>156</v>
      </c>
      <c r="B52" s="31" t="s">
        <v>227</v>
      </c>
      <c r="C52" s="30" t="s">
        <v>31</v>
      </c>
      <c r="D52" s="30" t="s">
        <v>226</v>
      </c>
      <c r="E52" s="168" t="s">
        <v>153</v>
      </c>
      <c r="F52" s="168"/>
      <c r="G52" s="29" t="s">
        <v>33</v>
      </c>
      <c r="H52" s="28">
        <v>1</v>
      </c>
      <c r="I52" s="27">
        <v>3751.3</v>
      </c>
      <c r="J52" s="27">
        <v>3751.3</v>
      </c>
    </row>
    <row r="53" spans="1:10" ht="24" customHeight="1" x14ac:dyDescent="0.2">
      <c r="A53" s="30" t="s">
        <v>156</v>
      </c>
      <c r="B53" s="31" t="s">
        <v>205</v>
      </c>
      <c r="C53" s="30" t="s">
        <v>31</v>
      </c>
      <c r="D53" s="30" t="s">
        <v>204</v>
      </c>
      <c r="E53" s="168" t="s">
        <v>168</v>
      </c>
      <c r="F53" s="168"/>
      <c r="G53" s="29" t="s">
        <v>33</v>
      </c>
      <c r="H53" s="28">
        <v>1</v>
      </c>
      <c r="I53" s="27">
        <v>215.56</v>
      </c>
      <c r="J53" s="27">
        <v>215.56</v>
      </c>
    </row>
    <row r="54" spans="1:10" ht="24" customHeight="1" x14ac:dyDescent="0.2">
      <c r="A54" s="30" t="s">
        <v>156</v>
      </c>
      <c r="B54" s="31" t="s">
        <v>203</v>
      </c>
      <c r="C54" s="30" t="s">
        <v>31</v>
      </c>
      <c r="D54" s="30" t="s">
        <v>202</v>
      </c>
      <c r="E54" s="168" t="s">
        <v>168</v>
      </c>
      <c r="F54" s="168"/>
      <c r="G54" s="29" t="s">
        <v>33</v>
      </c>
      <c r="H54" s="28">
        <v>1</v>
      </c>
      <c r="I54" s="27">
        <v>12.89</v>
      </c>
      <c r="J54" s="27">
        <v>12.89</v>
      </c>
    </row>
    <row r="55" spans="1:10" ht="26.1" customHeight="1" x14ac:dyDescent="0.2">
      <c r="A55" s="30" t="s">
        <v>156</v>
      </c>
      <c r="B55" s="31" t="s">
        <v>201</v>
      </c>
      <c r="C55" s="30" t="s">
        <v>31</v>
      </c>
      <c r="D55" s="30" t="s">
        <v>200</v>
      </c>
      <c r="E55" s="168" t="s">
        <v>190</v>
      </c>
      <c r="F55" s="168"/>
      <c r="G55" s="29" t="s">
        <v>33</v>
      </c>
      <c r="H55" s="28">
        <v>1</v>
      </c>
      <c r="I55" s="27">
        <v>10.6</v>
      </c>
      <c r="J55" s="27">
        <v>10.6</v>
      </c>
    </row>
    <row r="56" spans="1:10" ht="26.1" customHeight="1" x14ac:dyDescent="0.2">
      <c r="A56" s="30" t="s">
        <v>156</v>
      </c>
      <c r="B56" s="31" t="s">
        <v>199</v>
      </c>
      <c r="C56" s="30" t="s">
        <v>31</v>
      </c>
      <c r="D56" s="30" t="s">
        <v>198</v>
      </c>
      <c r="E56" s="168" t="s">
        <v>190</v>
      </c>
      <c r="F56" s="168"/>
      <c r="G56" s="29" t="s">
        <v>33</v>
      </c>
      <c r="H56" s="28">
        <v>1</v>
      </c>
      <c r="I56" s="27">
        <v>140.69</v>
      </c>
      <c r="J56" s="27">
        <v>140.69</v>
      </c>
    </row>
    <row r="57" spans="1:10" x14ac:dyDescent="0.2">
      <c r="A57" s="26"/>
      <c r="B57" s="26"/>
      <c r="C57" s="26"/>
      <c r="D57" s="26"/>
      <c r="E57" s="26" t="s">
        <v>151</v>
      </c>
      <c r="F57" s="25">
        <v>1792.5753176999999</v>
      </c>
      <c r="G57" s="26" t="s">
        <v>150</v>
      </c>
      <c r="H57" s="25">
        <v>1973.8</v>
      </c>
      <c r="I57" s="26" t="s">
        <v>149</v>
      </c>
      <c r="J57" s="25">
        <v>3766.38</v>
      </c>
    </row>
    <row r="58" spans="1:10" x14ac:dyDescent="0.2">
      <c r="A58" s="26"/>
      <c r="B58" s="26"/>
      <c r="C58" s="26"/>
      <c r="D58" s="26"/>
      <c r="E58" s="26" t="s">
        <v>148</v>
      </c>
      <c r="F58" s="25">
        <v>961.48</v>
      </c>
      <c r="G58" s="26"/>
      <c r="H58" s="169" t="s">
        <v>147</v>
      </c>
      <c r="I58" s="169"/>
      <c r="J58" s="25">
        <v>5107.6000000000004</v>
      </c>
    </row>
    <row r="59" spans="1:10" ht="30" customHeight="1" thickBot="1" x14ac:dyDescent="0.25">
      <c r="A59" s="19"/>
      <c r="B59" s="19"/>
      <c r="C59" s="19"/>
      <c r="D59" s="19"/>
      <c r="E59" s="19"/>
      <c r="F59" s="19"/>
      <c r="G59" s="19" t="s">
        <v>146</v>
      </c>
      <c r="H59" s="24">
        <v>8</v>
      </c>
      <c r="I59" s="19" t="s">
        <v>145</v>
      </c>
      <c r="J59" s="23">
        <v>40860.800000000003</v>
      </c>
    </row>
    <row r="60" spans="1:10" ht="0.95" customHeight="1" thickTop="1" x14ac:dyDescent="0.2">
      <c r="A60" s="22"/>
      <c r="B60" s="22"/>
      <c r="C60" s="22"/>
      <c r="D60" s="22"/>
      <c r="E60" s="22"/>
      <c r="F60" s="22"/>
      <c r="G60" s="22"/>
      <c r="H60" s="22"/>
      <c r="I60" s="22"/>
      <c r="J60" s="22"/>
    </row>
    <row r="61" spans="1:10" ht="18" customHeight="1" x14ac:dyDescent="0.2">
      <c r="A61" s="39" t="s">
        <v>44</v>
      </c>
      <c r="B61" s="37" t="s">
        <v>9</v>
      </c>
      <c r="C61" s="39" t="s">
        <v>10</v>
      </c>
      <c r="D61" s="39" t="s">
        <v>11</v>
      </c>
      <c r="E61" s="152" t="s">
        <v>159</v>
      </c>
      <c r="F61" s="152"/>
      <c r="G61" s="38" t="s">
        <v>12</v>
      </c>
      <c r="H61" s="37" t="s">
        <v>13</v>
      </c>
      <c r="I61" s="37" t="s">
        <v>14</v>
      </c>
      <c r="J61" s="37" t="s">
        <v>16</v>
      </c>
    </row>
    <row r="62" spans="1:10" ht="26.1" customHeight="1" x14ac:dyDescent="0.2">
      <c r="A62" s="35" t="s">
        <v>158</v>
      </c>
      <c r="B62" s="36" t="s">
        <v>45</v>
      </c>
      <c r="C62" s="35" t="s">
        <v>31</v>
      </c>
      <c r="D62" s="35" t="s">
        <v>46</v>
      </c>
      <c r="E62" s="166" t="s">
        <v>208</v>
      </c>
      <c r="F62" s="166"/>
      <c r="G62" s="34" t="s">
        <v>37</v>
      </c>
      <c r="H62" s="33">
        <v>1</v>
      </c>
      <c r="I62" s="32">
        <v>42.92</v>
      </c>
      <c r="J62" s="32">
        <v>42.92</v>
      </c>
    </row>
    <row r="63" spans="1:10" ht="26.1" customHeight="1" x14ac:dyDescent="0.2">
      <c r="A63" s="46" t="s">
        <v>211</v>
      </c>
      <c r="B63" s="47" t="s">
        <v>225</v>
      </c>
      <c r="C63" s="46" t="s">
        <v>31</v>
      </c>
      <c r="D63" s="46" t="s">
        <v>224</v>
      </c>
      <c r="E63" s="167" t="s">
        <v>208</v>
      </c>
      <c r="F63" s="167"/>
      <c r="G63" s="45" t="s">
        <v>37</v>
      </c>
      <c r="H63" s="44">
        <v>1</v>
      </c>
      <c r="I63" s="43">
        <v>0.75</v>
      </c>
      <c r="J63" s="43">
        <v>0.75</v>
      </c>
    </row>
    <row r="64" spans="1:10" ht="24" customHeight="1" x14ac:dyDescent="0.2">
      <c r="A64" s="30" t="s">
        <v>156</v>
      </c>
      <c r="B64" s="31" t="s">
        <v>223</v>
      </c>
      <c r="C64" s="30" t="s">
        <v>31</v>
      </c>
      <c r="D64" s="30" t="s">
        <v>222</v>
      </c>
      <c r="E64" s="168" t="s">
        <v>221</v>
      </c>
      <c r="F64" s="168"/>
      <c r="G64" s="29" t="s">
        <v>37</v>
      </c>
      <c r="H64" s="28">
        <v>1</v>
      </c>
      <c r="I64" s="27">
        <v>1.1399999999999999</v>
      </c>
      <c r="J64" s="27">
        <v>1.1399999999999999</v>
      </c>
    </row>
    <row r="65" spans="1:10" ht="24" customHeight="1" x14ac:dyDescent="0.2">
      <c r="A65" s="30" t="s">
        <v>156</v>
      </c>
      <c r="B65" s="31" t="s">
        <v>220</v>
      </c>
      <c r="C65" s="30" t="s">
        <v>31</v>
      </c>
      <c r="D65" s="30" t="s">
        <v>219</v>
      </c>
      <c r="E65" s="168" t="s">
        <v>218</v>
      </c>
      <c r="F65" s="168"/>
      <c r="G65" s="29" t="s">
        <v>37</v>
      </c>
      <c r="H65" s="28">
        <v>1</v>
      </c>
      <c r="I65" s="27">
        <v>7.0000000000000007E-2</v>
      </c>
      <c r="J65" s="27">
        <v>7.0000000000000007E-2</v>
      </c>
    </row>
    <row r="66" spans="1:10" ht="24" customHeight="1" x14ac:dyDescent="0.2">
      <c r="A66" s="30" t="s">
        <v>156</v>
      </c>
      <c r="B66" s="31" t="s">
        <v>217</v>
      </c>
      <c r="C66" s="30" t="s">
        <v>31</v>
      </c>
      <c r="D66" s="30" t="s">
        <v>216</v>
      </c>
      <c r="E66" s="168" t="s">
        <v>153</v>
      </c>
      <c r="F66" s="168"/>
      <c r="G66" s="29" t="s">
        <v>37</v>
      </c>
      <c r="H66" s="28">
        <v>1</v>
      </c>
      <c r="I66" s="27">
        <v>40.15</v>
      </c>
      <c r="J66" s="27">
        <v>40.15</v>
      </c>
    </row>
    <row r="67" spans="1:10" ht="26.1" customHeight="1" x14ac:dyDescent="0.2">
      <c r="A67" s="30" t="s">
        <v>156</v>
      </c>
      <c r="B67" s="31" t="s">
        <v>215</v>
      </c>
      <c r="C67" s="30" t="s">
        <v>31</v>
      </c>
      <c r="D67" s="30" t="s">
        <v>214</v>
      </c>
      <c r="E67" s="168" t="s">
        <v>190</v>
      </c>
      <c r="F67" s="168"/>
      <c r="G67" s="29" t="s">
        <v>37</v>
      </c>
      <c r="H67" s="28">
        <v>1</v>
      </c>
      <c r="I67" s="27">
        <v>0.06</v>
      </c>
      <c r="J67" s="27">
        <v>0.06</v>
      </c>
    </row>
    <row r="68" spans="1:10" ht="26.1" customHeight="1" x14ac:dyDescent="0.2">
      <c r="A68" s="30" t="s">
        <v>156</v>
      </c>
      <c r="B68" s="31" t="s">
        <v>213</v>
      </c>
      <c r="C68" s="30" t="s">
        <v>31</v>
      </c>
      <c r="D68" s="30" t="s">
        <v>212</v>
      </c>
      <c r="E68" s="168" t="s">
        <v>190</v>
      </c>
      <c r="F68" s="168"/>
      <c r="G68" s="29" t="s">
        <v>37</v>
      </c>
      <c r="H68" s="28">
        <v>1</v>
      </c>
      <c r="I68" s="27">
        <v>0.75</v>
      </c>
      <c r="J68" s="27">
        <v>0.75</v>
      </c>
    </row>
    <row r="69" spans="1:10" x14ac:dyDescent="0.2">
      <c r="A69" s="26"/>
      <c r="B69" s="26"/>
      <c r="C69" s="26"/>
      <c r="D69" s="26"/>
      <c r="E69" s="26" t="s">
        <v>151</v>
      </c>
      <c r="F69" s="25">
        <v>19.465993999999998</v>
      </c>
      <c r="G69" s="26" t="s">
        <v>150</v>
      </c>
      <c r="H69" s="25">
        <v>21.43</v>
      </c>
      <c r="I69" s="26" t="s">
        <v>149</v>
      </c>
      <c r="J69" s="25">
        <v>40.9</v>
      </c>
    </row>
    <row r="70" spans="1:10" x14ac:dyDescent="0.2">
      <c r="A70" s="26"/>
      <c r="B70" s="26"/>
      <c r="C70" s="26"/>
      <c r="D70" s="26"/>
      <c r="E70" s="26" t="s">
        <v>148</v>
      </c>
      <c r="F70" s="25">
        <v>9.9499999999999993</v>
      </c>
      <c r="G70" s="26"/>
      <c r="H70" s="169" t="s">
        <v>147</v>
      </c>
      <c r="I70" s="169"/>
      <c r="J70" s="25">
        <v>52.87</v>
      </c>
    </row>
    <row r="71" spans="1:10" ht="30" customHeight="1" thickBot="1" x14ac:dyDescent="0.25">
      <c r="A71" s="19"/>
      <c r="B71" s="19"/>
      <c r="C71" s="19"/>
      <c r="D71" s="19"/>
      <c r="E71" s="19"/>
      <c r="F71" s="19"/>
      <c r="G71" s="19" t="s">
        <v>146</v>
      </c>
      <c r="H71" s="24">
        <v>704</v>
      </c>
      <c r="I71" s="19" t="s">
        <v>145</v>
      </c>
      <c r="J71" s="23">
        <v>37220.480000000003</v>
      </c>
    </row>
    <row r="72" spans="1:10" ht="0.95" customHeight="1" thickTop="1" x14ac:dyDescent="0.2">
      <c r="A72" s="22"/>
      <c r="B72" s="22"/>
      <c r="C72" s="22"/>
      <c r="D72" s="22"/>
      <c r="E72" s="22"/>
      <c r="F72" s="22"/>
      <c r="G72" s="22"/>
      <c r="H72" s="22"/>
      <c r="I72" s="22"/>
      <c r="J72" s="22"/>
    </row>
    <row r="73" spans="1:10" ht="18" customHeight="1" x14ac:dyDescent="0.2">
      <c r="A73" s="39" t="s">
        <v>47</v>
      </c>
      <c r="B73" s="37" t="s">
        <v>9</v>
      </c>
      <c r="C73" s="39" t="s">
        <v>10</v>
      </c>
      <c r="D73" s="39" t="s">
        <v>11</v>
      </c>
      <c r="E73" s="152" t="s">
        <v>159</v>
      </c>
      <c r="F73" s="152"/>
      <c r="G73" s="38" t="s">
        <v>12</v>
      </c>
      <c r="H73" s="37" t="s">
        <v>13</v>
      </c>
      <c r="I73" s="37" t="s">
        <v>14</v>
      </c>
      <c r="J73" s="37" t="s">
        <v>16</v>
      </c>
    </row>
    <row r="74" spans="1:10" ht="24" customHeight="1" x14ac:dyDescent="0.2">
      <c r="A74" s="35" t="s">
        <v>158</v>
      </c>
      <c r="B74" s="36" t="s">
        <v>48</v>
      </c>
      <c r="C74" s="35" t="s">
        <v>31</v>
      </c>
      <c r="D74" s="35" t="s">
        <v>49</v>
      </c>
      <c r="E74" s="166" t="s">
        <v>208</v>
      </c>
      <c r="F74" s="166"/>
      <c r="G74" s="34" t="s">
        <v>33</v>
      </c>
      <c r="H74" s="33">
        <v>1</v>
      </c>
      <c r="I74" s="32">
        <v>5446.62</v>
      </c>
      <c r="J74" s="32">
        <v>5446.62</v>
      </c>
    </row>
    <row r="75" spans="1:10" ht="26.1" customHeight="1" x14ac:dyDescent="0.2">
      <c r="A75" s="46" t="s">
        <v>211</v>
      </c>
      <c r="B75" s="47" t="s">
        <v>210</v>
      </c>
      <c r="C75" s="46" t="s">
        <v>31</v>
      </c>
      <c r="D75" s="46" t="s">
        <v>209</v>
      </c>
      <c r="E75" s="167" t="s">
        <v>208</v>
      </c>
      <c r="F75" s="167"/>
      <c r="G75" s="45" t="s">
        <v>33</v>
      </c>
      <c r="H75" s="44">
        <v>1</v>
      </c>
      <c r="I75" s="43">
        <v>20.28</v>
      </c>
      <c r="J75" s="43">
        <v>20.28</v>
      </c>
    </row>
    <row r="76" spans="1:10" ht="24" customHeight="1" x14ac:dyDescent="0.2">
      <c r="A76" s="30" t="s">
        <v>156</v>
      </c>
      <c r="B76" s="31" t="s">
        <v>207</v>
      </c>
      <c r="C76" s="30" t="s">
        <v>31</v>
      </c>
      <c r="D76" s="30" t="s">
        <v>206</v>
      </c>
      <c r="E76" s="168" t="s">
        <v>153</v>
      </c>
      <c r="F76" s="168"/>
      <c r="G76" s="29" t="s">
        <v>33</v>
      </c>
      <c r="H76" s="28">
        <v>1</v>
      </c>
      <c r="I76" s="27">
        <v>5046.6000000000004</v>
      </c>
      <c r="J76" s="27">
        <v>5046.6000000000004</v>
      </c>
    </row>
    <row r="77" spans="1:10" ht="24" customHeight="1" x14ac:dyDescent="0.2">
      <c r="A77" s="30" t="s">
        <v>156</v>
      </c>
      <c r="B77" s="31" t="s">
        <v>205</v>
      </c>
      <c r="C77" s="30" t="s">
        <v>31</v>
      </c>
      <c r="D77" s="30" t="s">
        <v>204</v>
      </c>
      <c r="E77" s="168" t="s">
        <v>168</v>
      </c>
      <c r="F77" s="168"/>
      <c r="G77" s="29" t="s">
        <v>33</v>
      </c>
      <c r="H77" s="28">
        <v>1</v>
      </c>
      <c r="I77" s="27">
        <v>215.56</v>
      </c>
      <c r="J77" s="27">
        <v>215.56</v>
      </c>
    </row>
    <row r="78" spans="1:10" ht="24" customHeight="1" x14ac:dyDescent="0.2">
      <c r="A78" s="30" t="s">
        <v>156</v>
      </c>
      <c r="B78" s="31" t="s">
        <v>203</v>
      </c>
      <c r="C78" s="30" t="s">
        <v>31</v>
      </c>
      <c r="D78" s="30" t="s">
        <v>202</v>
      </c>
      <c r="E78" s="168" t="s">
        <v>168</v>
      </c>
      <c r="F78" s="168"/>
      <c r="G78" s="29" t="s">
        <v>33</v>
      </c>
      <c r="H78" s="28">
        <v>1</v>
      </c>
      <c r="I78" s="27">
        <v>12.89</v>
      </c>
      <c r="J78" s="27">
        <v>12.89</v>
      </c>
    </row>
    <row r="79" spans="1:10" ht="26.1" customHeight="1" x14ac:dyDescent="0.2">
      <c r="A79" s="30" t="s">
        <v>156</v>
      </c>
      <c r="B79" s="31" t="s">
        <v>201</v>
      </c>
      <c r="C79" s="30" t="s">
        <v>31</v>
      </c>
      <c r="D79" s="30" t="s">
        <v>200</v>
      </c>
      <c r="E79" s="168" t="s">
        <v>190</v>
      </c>
      <c r="F79" s="168"/>
      <c r="G79" s="29" t="s">
        <v>33</v>
      </c>
      <c r="H79" s="28">
        <v>1</v>
      </c>
      <c r="I79" s="27">
        <v>10.6</v>
      </c>
      <c r="J79" s="27">
        <v>10.6</v>
      </c>
    </row>
    <row r="80" spans="1:10" ht="26.1" customHeight="1" x14ac:dyDescent="0.2">
      <c r="A80" s="30" t="s">
        <v>156</v>
      </c>
      <c r="B80" s="31" t="s">
        <v>199</v>
      </c>
      <c r="C80" s="30" t="s">
        <v>31</v>
      </c>
      <c r="D80" s="30" t="s">
        <v>198</v>
      </c>
      <c r="E80" s="168" t="s">
        <v>190</v>
      </c>
      <c r="F80" s="168"/>
      <c r="G80" s="29" t="s">
        <v>33</v>
      </c>
      <c r="H80" s="28">
        <v>1</v>
      </c>
      <c r="I80" s="27">
        <v>140.69</v>
      </c>
      <c r="J80" s="27">
        <v>140.69</v>
      </c>
    </row>
    <row r="81" spans="1:10" x14ac:dyDescent="0.2">
      <c r="A81" s="26"/>
      <c r="B81" s="26"/>
      <c r="C81" s="26"/>
      <c r="D81" s="26"/>
      <c r="E81" s="26" t="s">
        <v>151</v>
      </c>
      <c r="F81" s="25">
        <v>2411.536814</v>
      </c>
      <c r="G81" s="26" t="s">
        <v>150</v>
      </c>
      <c r="H81" s="25">
        <v>2655.34</v>
      </c>
      <c r="I81" s="26" t="s">
        <v>149</v>
      </c>
      <c r="J81" s="25">
        <v>5066.88</v>
      </c>
    </row>
    <row r="82" spans="1:10" x14ac:dyDescent="0.2">
      <c r="A82" s="26"/>
      <c r="B82" s="26"/>
      <c r="C82" s="26"/>
      <c r="D82" s="26"/>
      <c r="E82" s="26" t="s">
        <v>148</v>
      </c>
      <c r="F82" s="25">
        <v>1263.07</v>
      </c>
      <c r="G82" s="26"/>
      <c r="H82" s="169" t="s">
        <v>147</v>
      </c>
      <c r="I82" s="169"/>
      <c r="J82" s="25">
        <v>6709.69</v>
      </c>
    </row>
    <row r="83" spans="1:10" ht="30" customHeight="1" thickBot="1" x14ac:dyDescent="0.25">
      <c r="A83" s="19"/>
      <c r="B83" s="19"/>
      <c r="C83" s="19"/>
      <c r="D83" s="19"/>
      <c r="E83" s="19"/>
      <c r="F83" s="19"/>
      <c r="G83" s="19" t="s">
        <v>146</v>
      </c>
      <c r="H83" s="24">
        <v>8</v>
      </c>
      <c r="I83" s="19" t="s">
        <v>145</v>
      </c>
      <c r="J83" s="23">
        <v>53677.52</v>
      </c>
    </row>
    <row r="84" spans="1:10" ht="0.95" customHeight="1" thickTop="1" x14ac:dyDescent="0.2">
      <c r="A84" s="22"/>
      <c r="B84" s="22"/>
      <c r="C84" s="22"/>
      <c r="D84" s="22"/>
      <c r="E84" s="22"/>
      <c r="F84" s="22"/>
      <c r="G84" s="22"/>
      <c r="H84" s="22"/>
      <c r="I84" s="22"/>
      <c r="J84" s="22"/>
    </row>
    <row r="85" spans="1:10" ht="18" customHeight="1" x14ac:dyDescent="0.2">
      <c r="A85" s="39" t="s">
        <v>50</v>
      </c>
      <c r="B85" s="37" t="s">
        <v>9</v>
      </c>
      <c r="C85" s="39" t="s">
        <v>10</v>
      </c>
      <c r="D85" s="39" t="s">
        <v>11</v>
      </c>
      <c r="E85" s="152" t="s">
        <v>159</v>
      </c>
      <c r="F85" s="152"/>
      <c r="G85" s="38" t="s">
        <v>12</v>
      </c>
      <c r="H85" s="37" t="s">
        <v>13</v>
      </c>
      <c r="I85" s="37" t="s">
        <v>14</v>
      </c>
      <c r="J85" s="37" t="s">
        <v>16</v>
      </c>
    </row>
    <row r="86" spans="1:10" ht="24" customHeight="1" x14ac:dyDescent="0.2">
      <c r="A86" s="35" t="s">
        <v>158</v>
      </c>
      <c r="B86" s="36" t="s">
        <v>51</v>
      </c>
      <c r="C86" s="35" t="s">
        <v>24</v>
      </c>
      <c r="D86" s="35" t="s">
        <v>52</v>
      </c>
      <c r="E86" s="166" t="s">
        <v>193</v>
      </c>
      <c r="F86" s="166"/>
      <c r="G86" s="34" t="s">
        <v>53</v>
      </c>
      <c r="H86" s="33">
        <v>1</v>
      </c>
      <c r="I86" s="32">
        <v>1350</v>
      </c>
      <c r="J86" s="32">
        <v>1350</v>
      </c>
    </row>
    <row r="87" spans="1:10" ht="51.95" customHeight="1" x14ac:dyDescent="0.2">
      <c r="A87" s="30" t="s">
        <v>156</v>
      </c>
      <c r="B87" s="31" t="s">
        <v>197</v>
      </c>
      <c r="C87" s="30" t="s">
        <v>31</v>
      </c>
      <c r="D87" s="30" t="s">
        <v>196</v>
      </c>
      <c r="E87" s="168" t="s">
        <v>190</v>
      </c>
      <c r="F87" s="168"/>
      <c r="G87" s="29" t="s">
        <v>33</v>
      </c>
      <c r="H87" s="28">
        <v>1</v>
      </c>
      <c r="I87" s="27">
        <v>1350</v>
      </c>
      <c r="J87" s="27">
        <v>1350</v>
      </c>
    </row>
    <row r="88" spans="1:10" x14ac:dyDescent="0.2">
      <c r="A88" s="26"/>
      <c r="B88" s="26"/>
      <c r="C88" s="26"/>
      <c r="D88" s="26"/>
      <c r="E88" s="26" t="s">
        <v>151</v>
      </c>
      <c r="F88" s="25">
        <v>0</v>
      </c>
      <c r="G88" s="26" t="s">
        <v>150</v>
      </c>
      <c r="H88" s="25">
        <v>0</v>
      </c>
      <c r="I88" s="26" t="s">
        <v>149</v>
      </c>
      <c r="J88" s="25">
        <v>0</v>
      </c>
    </row>
    <row r="89" spans="1:10" x14ac:dyDescent="0.2">
      <c r="A89" s="26"/>
      <c r="B89" s="26"/>
      <c r="C89" s="26"/>
      <c r="D89" s="26"/>
      <c r="E89" s="26" t="s">
        <v>148</v>
      </c>
      <c r="F89" s="25">
        <v>313.06</v>
      </c>
      <c r="G89" s="26"/>
      <c r="H89" s="169" t="s">
        <v>147</v>
      </c>
      <c r="I89" s="169"/>
      <c r="J89" s="25">
        <v>1663.06</v>
      </c>
    </row>
    <row r="90" spans="1:10" ht="30" customHeight="1" thickBot="1" x14ac:dyDescent="0.25">
      <c r="A90" s="19"/>
      <c r="B90" s="19"/>
      <c r="C90" s="19"/>
      <c r="D90" s="19"/>
      <c r="E90" s="19"/>
      <c r="F90" s="19"/>
      <c r="G90" s="19" t="s">
        <v>146</v>
      </c>
      <c r="H90" s="24">
        <v>8</v>
      </c>
      <c r="I90" s="19" t="s">
        <v>145</v>
      </c>
      <c r="J90" s="23">
        <v>13304.48</v>
      </c>
    </row>
    <row r="91" spans="1:10" ht="0.95" customHeight="1" thickTop="1" x14ac:dyDescent="0.2">
      <c r="A91" s="22"/>
      <c r="B91" s="22"/>
      <c r="C91" s="22"/>
      <c r="D91" s="22"/>
      <c r="E91" s="22"/>
      <c r="F91" s="22"/>
      <c r="G91" s="22"/>
      <c r="H91" s="22"/>
      <c r="I91" s="22"/>
      <c r="J91" s="22"/>
    </row>
    <row r="92" spans="1:10" ht="18" customHeight="1" x14ac:dyDescent="0.2">
      <c r="A92" s="39" t="s">
        <v>54</v>
      </c>
      <c r="B92" s="37" t="s">
        <v>9</v>
      </c>
      <c r="C92" s="39" t="s">
        <v>10</v>
      </c>
      <c r="D92" s="39" t="s">
        <v>11</v>
      </c>
      <c r="E92" s="152" t="s">
        <v>159</v>
      </c>
      <c r="F92" s="152"/>
      <c r="G92" s="38" t="s">
        <v>12</v>
      </c>
      <c r="H92" s="37" t="s">
        <v>13</v>
      </c>
      <c r="I92" s="37" t="s">
        <v>14</v>
      </c>
      <c r="J92" s="37" t="s">
        <v>16</v>
      </c>
    </row>
    <row r="93" spans="1:10" ht="24" customHeight="1" x14ac:dyDescent="0.2">
      <c r="A93" s="35" t="s">
        <v>158</v>
      </c>
      <c r="B93" s="36" t="s">
        <v>55</v>
      </c>
      <c r="C93" s="35" t="s">
        <v>24</v>
      </c>
      <c r="D93" s="35" t="s">
        <v>56</v>
      </c>
      <c r="E93" s="166" t="s">
        <v>193</v>
      </c>
      <c r="F93" s="166"/>
      <c r="G93" s="34" t="s">
        <v>53</v>
      </c>
      <c r="H93" s="33">
        <v>1</v>
      </c>
      <c r="I93" s="32">
        <v>1687.5</v>
      </c>
      <c r="J93" s="32">
        <v>1687.5</v>
      </c>
    </row>
    <row r="94" spans="1:10" ht="51.95" customHeight="1" x14ac:dyDescent="0.2">
      <c r="A94" s="30" t="s">
        <v>156</v>
      </c>
      <c r="B94" s="31" t="s">
        <v>195</v>
      </c>
      <c r="C94" s="30" t="s">
        <v>31</v>
      </c>
      <c r="D94" s="30" t="s">
        <v>194</v>
      </c>
      <c r="E94" s="168" t="s">
        <v>190</v>
      </c>
      <c r="F94" s="168"/>
      <c r="G94" s="29" t="s">
        <v>33</v>
      </c>
      <c r="H94" s="28">
        <v>1</v>
      </c>
      <c r="I94" s="27">
        <v>1687.5</v>
      </c>
      <c r="J94" s="27">
        <v>1687.5</v>
      </c>
    </row>
    <row r="95" spans="1:10" x14ac:dyDescent="0.2">
      <c r="A95" s="26"/>
      <c r="B95" s="26"/>
      <c r="C95" s="26"/>
      <c r="D95" s="26"/>
      <c r="E95" s="26" t="s">
        <v>151</v>
      </c>
      <c r="F95" s="25">
        <v>0</v>
      </c>
      <c r="G95" s="26" t="s">
        <v>150</v>
      </c>
      <c r="H95" s="25">
        <v>0</v>
      </c>
      <c r="I95" s="26" t="s">
        <v>149</v>
      </c>
      <c r="J95" s="25">
        <v>0</v>
      </c>
    </row>
    <row r="96" spans="1:10" x14ac:dyDescent="0.2">
      <c r="A96" s="26"/>
      <c r="B96" s="26"/>
      <c r="C96" s="26"/>
      <c r="D96" s="26"/>
      <c r="E96" s="26" t="s">
        <v>148</v>
      </c>
      <c r="F96" s="25">
        <v>391.33</v>
      </c>
      <c r="G96" s="26"/>
      <c r="H96" s="169" t="s">
        <v>147</v>
      </c>
      <c r="I96" s="169"/>
      <c r="J96" s="25">
        <v>2078.83</v>
      </c>
    </row>
    <row r="97" spans="1:10" ht="30" customHeight="1" thickBot="1" x14ac:dyDescent="0.25">
      <c r="A97" s="19"/>
      <c r="B97" s="19"/>
      <c r="C97" s="19"/>
      <c r="D97" s="19"/>
      <c r="E97" s="19"/>
      <c r="F97" s="19"/>
      <c r="G97" s="19" t="s">
        <v>146</v>
      </c>
      <c r="H97" s="24">
        <v>8</v>
      </c>
      <c r="I97" s="19" t="s">
        <v>145</v>
      </c>
      <c r="J97" s="23">
        <v>16630.64</v>
      </c>
    </row>
    <row r="98" spans="1:10" ht="0.95" customHeight="1" thickTop="1" x14ac:dyDescent="0.2">
      <c r="A98" s="22"/>
      <c r="B98" s="22"/>
      <c r="C98" s="22"/>
      <c r="D98" s="22"/>
      <c r="E98" s="22"/>
      <c r="F98" s="22"/>
      <c r="G98" s="22"/>
      <c r="H98" s="22"/>
      <c r="I98" s="22"/>
      <c r="J98" s="22"/>
    </row>
    <row r="99" spans="1:10" ht="18" customHeight="1" x14ac:dyDescent="0.2">
      <c r="A99" s="39" t="s">
        <v>57</v>
      </c>
      <c r="B99" s="37" t="s">
        <v>9</v>
      </c>
      <c r="C99" s="39" t="s">
        <v>10</v>
      </c>
      <c r="D99" s="39" t="s">
        <v>11</v>
      </c>
      <c r="E99" s="152" t="s">
        <v>159</v>
      </c>
      <c r="F99" s="152"/>
      <c r="G99" s="38" t="s">
        <v>12</v>
      </c>
      <c r="H99" s="37" t="s">
        <v>13</v>
      </c>
      <c r="I99" s="37" t="s">
        <v>14</v>
      </c>
      <c r="J99" s="37" t="s">
        <v>16</v>
      </c>
    </row>
    <row r="100" spans="1:10" ht="24" customHeight="1" x14ac:dyDescent="0.2">
      <c r="A100" s="35" t="s">
        <v>158</v>
      </c>
      <c r="B100" s="36" t="s">
        <v>58</v>
      </c>
      <c r="C100" s="35" t="s">
        <v>24</v>
      </c>
      <c r="D100" s="35" t="s">
        <v>59</v>
      </c>
      <c r="E100" s="166" t="s">
        <v>193</v>
      </c>
      <c r="F100" s="166"/>
      <c r="G100" s="34" t="s">
        <v>53</v>
      </c>
      <c r="H100" s="33">
        <v>1</v>
      </c>
      <c r="I100" s="32">
        <v>1054.68</v>
      </c>
      <c r="J100" s="32">
        <v>1054.68</v>
      </c>
    </row>
    <row r="101" spans="1:10" ht="39" customHeight="1" x14ac:dyDescent="0.2">
      <c r="A101" s="30" t="s">
        <v>156</v>
      </c>
      <c r="B101" s="31" t="s">
        <v>192</v>
      </c>
      <c r="C101" s="30" t="s">
        <v>31</v>
      </c>
      <c r="D101" s="30" t="s">
        <v>191</v>
      </c>
      <c r="E101" s="168" t="s">
        <v>190</v>
      </c>
      <c r="F101" s="168"/>
      <c r="G101" s="29" t="s">
        <v>33</v>
      </c>
      <c r="H101" s="28">
        <v>1</v>
      </c>
      <c r="I101" s="27">
        <v>1054.68</v>
      </c>
      <c r="J101" s="27">
        <v>1054.68</v>
      </c>
    </row>
    <row r="102" spans="1:10" x14ac:dyDescent="0.2">
      <c r="A102" s="26"/>
      <c r="B102" s="26"/>
      <c r="C102" s="26"/>
      <c r="D102" s="26"/>
      <c r="E102" s="26" t="s">
        <v>151</v>
      </c>
      <c r="F102" s="25">
        <v>0</v>
      </c>
      <c r="G102" s="26" t="s">
        <v>150</v>
      </c>
      <c r="H102" s="25">
        <v>0</v>
      </c>
      <c r="I102" s="26" t="s">
        <v>149</v>
      </c>
      <c r="J102" s="25">
        <v>0</v>
      </c>
    </row>
    <row r="103" spans="1:10" x14ac:dyDescent="0.2">
      <c r="A103" s="26"/>
      <c r="B103" s="26"/>
      <c r="C103" s="26"/>
      <c r="D103" s="26"/>
      <c r="E103" s="26" t="s">
        <v>148</v>
      </c>
      <c r="F103" s="25">
        <v>244.58</v>
      </c>
      <c r="G103" s="26"/>
      <c r="H103" s="169" t="s">
        <v>147</v>
      </c>
      <c r="I103" s="169"/>
      <c r="J103" s="25">
        <v>1299.26</v>
      </c>
    </row>
    <row r="104" spans="1:10" ht="30" customHeight="1" thickBot="1" x14ac:dyDescent="0.25">
      <c r="A104" s="19"/>
      <c r="B104" s="19"/>
      <c r="C104" s="19"/>
      <c r="D104" s="19"/>
      <c r="E104" s="19"/>
      <c r="F104" s="19"/>
      <c r="G104" s="19" t="s">
        <v>146</v>
      </c>
      <c r="H104" s="24">
        <v>8</v>
      </c>
      <c r="I104" s="19" t="s">
        <v>145</v>
      </c>
      <c r="J104" s="23">
        <v>10394.08</v>
      </c>
    </row>
    <row r="105" spans="1:10" ht="0.95" customHeight="1" thickTop="1" x14ac:dyDescent="0.2">
      <c r="A105" s="22"/>
      <c r="B105" s="22"/>
      <c r="C105" s="22"/>
      <c r="D105" s="22"/>
      <c r="E105" s="22"/>
      <c r="F105" s="22"/>
      <c r="G105" s="22"/>
      <c r="H105" s="22"/>
      <c r="I105" s="22"/>
      <c r="J105" s="22"/>
    </row>
    <row r="106" spans="1:10" ht="24" customHeight="1" x14ac:dyDescent="0.2">
      <c r="A106" s="41" t="s">
        <v>60</v>
      </c>
      <c r="B106" s="41"/>
      <c r="C106" s="41"/>
      <c r="D106" s="41" t="s">
        <v>61</v>
      </c>
      <c r="E106" s="41"/>
      <c r="F106" s="153"/>
      <c r="G106" s="153"/>
      <c r="H106" s="42"/>
      <c r="I106" s="41"/>
      <c r="J106" s="40">
        <v>126822.22</v>
      </c>
    </row>
    <row r="107" spans="1:10" ht="18" customHeight="1" x14ac:dyDescent="0.2">
      <c r="A107" s="39" t="s">
        <v>62</v>
      </c>
      <c r="B107" s="37" t="s">
        <v>9</v>
      </c>
      <c r="C107" s="39" t="s">
        <v>10</v>
      </c>
      <c r="D107" s="39" t="s">
        <v>11</v>
      </c>
      <c r="E107" s="152" t="s">
        <v>159</v>
      </c>
      <c r="F107" s="152"/>
      <c r="G107" s="38" t="s">
        <v>12</v>
      </c>
      <c r="H107" s="37" t="s">
        <v>13</v>
      </c>
      <c r="I107" s="37" t="s">
        <v>14</v>
      </c>
      <c r="J107" s="37" t="s">
        <v>16</v>
      </c>
    </row>
    <row r="108" spans="1:10" ht="26.1" customHeight="1" x14ac:dyDescent="0.2">
      <c r="A108" s="35" t="s">
        <v>158</v>
      </c>
      <c r="B108" s="36" t="s">
        <v>63</v>
      </c>
      <c r="C108" s="35" t="s">
        <v>24</v>
      </c>
      <c r="D108" s="35" t="s">
        <v>64</v>
      </c>
      <c r="E108" s="166" t="s">
        <v>189</v>
      </c>
      <c r="F108" s="166"/>
      <c r="G108" s="34" t="s">
        <v>26</v>
      </c>
      <c r="H108" s="33">
        <v>1</v>
      </c>
      <c r="I108" s="32">
        <v>0</v>
      </c>
      <c r="J108" s="32">
        <v>0</v>
      </c>
    </row>
    <row r="109" spans="1:10" x14ac:dyDescent="0.2">
      <c r="A109" s="26"/>
      <c r="B109" s="26"/>
      <c r="C109" s="26"/>
      <c r="D109" s="26"/>
      <c r="E109" s="26" t="s">
        <v>151</v>
      </c>
      <c r="F109" s="25">
        <v>0</v>
      </c>
      <c r="G109" s="26" t="s">
        <v>150</v>
      </c>
      <c r="H109" s="25">
        <v>0</v>
      </c>
      <c r="I109" s="26" t="s">
        <v>149</v>
      </c>
      <c r="J109" s="25">
        <v>0</v>
      </c>
    </row>
    <row r="110" spans="1:10" x14ac:dyDescent="0.2">
      <c r="A110" s="26"/>
      <c r="B110" s="26"/>
      <c r="C110" s="26"/>
      <c r="D110" s="26"/>
      <c r="E110" s="26" t="s">
        <v>148</v>
      </c>
      <c r="F110" s="25">
        <v>0</v>
      </c>
      <c r="G110" s="26"/>
      <c r="H110" s="169" t="s">
        <v>147</v>
      </c>
      <c r="I110" s="169"/>
      <c r="J110" s="25">
        <v>0</v>
      </c>
    </row>
    <row r="111" spans="1:10" ht="30" customHeight="1" thickBot="1" x14ac:dyDescent="0.25">
      <c r="A111" s="19"/>
      <c r="B111" s="19"/>
      <c r="C111" s="19"/>
      <c r="D111" s="19"/>
      <c r="E111" s="19"/>
      <c r="F111" s="19"/>
      <c r="G111" s="19" t="s">
        <v>146</v>
      </c>
      <c r="H111" s="24">
        <v>1</v>
      </c>
      <c r="I111" s="19" t="s">
        <v>145</v>
      </c>
      <c r="J111" s="23">
        <v>0</v>
      </c>
    </row>
    <row r="112" spans="1:10" ht="0.95" customHeight="1" thickTop="1" x14ac:dyDescent="0.2">
      <c r="A112" s="22"/>
      <c r="B112" s="22"/>
      <c r="C112" s="22"/>
      <c r="D112" s="22"/>
      <c r="E112" s="22"/>
      <c r="F112" s="22"/>
      <c r="G112" s="22"/>
      <c r="H112" s="22"/>
      <c r="I112" s="22"/>
      <c r="J112" s="22"/>
    </row>
    <row r="113" spans="1:10" ht="18" customHeight="1" x14ac:dyDescent="0.2">
      <c r="A113" s="39" t="s">
        <v>65</v>
      </c>
      <c r="B113" s="37" t="s">
        <v>9</v>
      </c>
      <c r="C113" s="39" t="s">
        <v>10</v>
      </c>
      <c r="D113" s="39" t="s">
        <v>11</v>
      </c>
      <c r="E113" s="152" t="s">
        <v>159</v>
      </c>
      <c r="F113" s="152"/>
      <c r="G113" s="38" t="s">
        <v>12</v>
      </c>
      <c r="H113" s="37" t="s">
        <v>13</v>
      </c>
      <c r="I113" s="37" t="s">
        <v>14</v>
      </c>
      <c r="J113" s="37" t="s">
        <v>16</v>
      </c>
    </row>
    <row r="114" spans="1:10" ht="26.1" customHeight="1" x14ac:dyDescent="0.2">
      <c r="A114" s="35" t="s">
        <v>158</v>
      </c>
      <c r="B114" s="36" t="s">
        <v>66</v>
      </c>
      <c r="C114" s="35" t="s">
        <v>24</v>
      </c>
      <c r="D114" s="35" t="s">
        <v>67</v>
      </c>
      <c r="E114" s="166" t="s">
        <v>189</v>
      </c>
      <c r="F114" s="166"/>
      <c r="G114" s="34" t="s">
        <v>26</v>
      </c>
      <c r="H114" s="33">
        <v>1</v>
      </c>
      <c r="I114" s="32">
        <v>102948.47</v>
      </c>
      <c r="J114" s="32">
        <v>102948.47</v>
      </c>
    </row>
    <row r="115" spans="1:10" ht="26.1" customHeight="1" x14ac:dyDescent="0.2">
      <c r="A115" s="30" t="s">
        <v>156</v>
      </c>
      <c r="B115" s="31" t="s">
        <v>188</v>
      </c>
      <c r="C115" s="30" t="s">
        <v>24</v>
      </c>
      <c r="D115" s="30" t="s">
        <v>187</v>
      </c>
      <c r="E115" s="168" t="s">
        <v>153</v>
      </c>
      <c r="F115" s="168"/>
      <c r="G115" s="29" t="s">
        <v>160</v>
      </c>
      <c r="H115" s="28">
        <v>1</v>
      </c>
      <c r="I115" s="27">
        <v>102948.47</v>
      </c>
      <c r="J115" s="27">
        <v>102948.47</v>
      </c>
    </row>
    <row r="116" spans="1:10" x14ac:dyDescent="0.2">
      <c r="A116" s="26"/>
      <c r="B116" s="26"/>
      <c r="C116" s="26"/>
      <c r="D116" s="26"/>
      <c r="E116" s="26" t="s">
        <v>151</v>
      </c>
      <c r="F116" s="25">
        <v>48997.415639400002</v>
      </c>
      <c r="G116" s="26" t="s">
        <v>150</v>
      </c>
      <c r="H116" s="25">
        <v>53951.05</v>
      </c>
      <c r="I116" s="26" t="s">
        <v>149</v>
      </c>
      <c r="J116" s="25">
        <v>102948.47</v>
      </c>
    </row>
    <row r="117" spans="1:10" x14ac:dyDescent="0.2">
      <c r="A117" s="26"/>
      <c r="B117" s="26"/>
      <c r="C117" s="26"/>
      <c r="D117" s="26"/>
      <c r="E117" s="26" t="s">
        <v>148</v>
      </c>
      <c r="F117" s="25">
        <v>23873.75</v>
      </c>
      <c r="G117" s="26"/>
      <c r="H117" s="169" t="s">
        <v>147</v>
      </c>
      <c r="I117" s="169"/>
      <c r="J117" s="25">
        <v>126822.22</v>
      </c>
    </row>
    <row r="118" spans="1:10" ht="30" customHeight="1" thickBot="1" x14ac:dyDescent="0.25">
      <c r="A118" s="19"/>
      <c r="B118" s="19"/>
      <c r="C118" s="19"/>
      <c r="D118" s="19"/>
      <c r="E118" s="19"/>
      <c r="F118" s="19"/>
      <c r="G118" s="19" t="s">
        <v>146</v>
      </c>
      <c r="H118" s="24">
        <v>1</v>
      </c>
      <c r="I118" s="19" t="s">
        <v>145</v>
      </c>
      <c r="J118" s="23">
        <v>126822.22</v>
      </c>
    </row>
    <row r="119" spans="1:10" ht="0.95" customHeight="1" thickTop="1" x14ac:dyDescent="0.2">
      <c r="A119" s="22"/>
      <c r="B119" s="22"/>
      <c r="C119" s="22"/>
      <c r="D119" s="22"/>
      <c r="E119" s="22"/>
      <c r="F119" s="22"/>
      <c r="G119" s="22"/>
      <c r="H119" s="22"/>
      <c r="I119" s="22"/>
      <c r="J119" s="22"/>
    </row>
    <row r="120" spans="1:10" ht="26.1" customHeight="1" x14ac:dyDescent="0.2">
      <c r="A120" s="41" t="s">
        <v>68</v>
      </c>
      <c r="B120" s="41"/>
      <c r="C120" s="41"/>
      <c r="D120" s="41" t="s">
        <v>69</v>
      </c>
      <c r="E120" s="41"/>
      <c r="F120" s="153"/>
      <c r="G120" s="153"/>
      <c r="H120" s="42"/>
      <c r="I120" s="41"/>
      <c r="J120" s="40">
        <v>737978.23</v>
      </c>
    </row>
    <row r="121" spans="1:10" ht="18" customHeight="1" x14ac:dyDescent="0.2">
      <c r="A121" s="39" t="s">
        <v>70</v>
      </c>
      <c r="B121" s="37" t="s">
        <v>9</v>
      </c>
      <c r="C121" s="39" t="s">
        <v>10</v>
      </c>
      <c r="D121" s="39" t="s">
        <v>11</v>
      </c>
      <c r="E121" s="152" t="s">
        <v>159</v>
      </c>
      <c r="F121" s="152"/>
      <c r="G121" s="38" t="s">
        <v>12</v>
      </c>
      <c r="H121" s="37" t="s">
        <v>13</v>
      </c>
      <c r="I121" s="37" t="s">
        <v>14</v>
      </c>
      <c r="J121" s="37" t="s">
        <v>16</v>
      </c>
    </row>
    <row r="122" spans="1:10" ht="117" customHeight="1" x14ac:dyDescent="0.2">
      <c r="A122" s="35" t="s">
        <v>158</v>
      </c>
      <c r="B122" s="36" t="s">
        <v>71</v>
      </c>
      <c r="C122" s="35" t="s">
        <v>24</v>
      </c>
      <c r="D122" s="35" t="s">
        <v>72</v>
      </c>
      <c r="E122" s="166" t="s">
        <v>157</v>
      </c>
      <c r="F122" s="166"/>
      <c r="G122" s="34" t="s">
        <v>26</v>
      </c>
      <c r="H122" s="33">
        <v>1</v>
      </c>
      <c r="I122" s="32">
        <v>438440.82</v>
      </c>
      <c r="J122" s="32">
        <v>438440.82</v>
      </c>
    </row>
    <row r="123" spans="1:10" ht="117" customHeight="1" x14ac:dyDescent="0.2">
      <c r="A123" s="30" t="s">
        <v>156</v>
      </c>
      <c r="B123" s="31" t="s">
        <v>186</v>
      </c>
      <c r="C123" s="30" t="s">
        <v>24</v>
      </c>
      <c r="D123" s="30" t="s">
        <v>185</v>
      </c>
      <c r="E123" s="168" t="s">
        <v>164</v>
      </c>
      <c r="F123" s="168"/>
      <c r="G123" s="29" t="s">
        <v>160</v>
      </c>
      <c r="H123" s="28">
        <v>1</v>
      </c>
      <c r="I123" s="27">
        <v>438440.82</v>
      </c>
      <c r="J123" s="27">
        <v>438440.82</v>
      </c>
    </row>
    <row r="124" spans="1:10" x14ac:dyDescent="0.2">
      <c r="A124" s="26"/>
      <c r="B124" s="26"/>
      <c r="C124" s="26"/>
      <c r="D124" s="26"/>
      <c r="E124" s="26" t="s">
        <v>151</v>
      </c>
      <c r="F124" s="25">
        <v>0</v>
      </c>
      <c r="G124" s="26" t="s">
        <v>150</v>
      </c>
      <c r="H124" s="25">
        <v>0</v>
      </c>
      <c r="I124" s="26" t="s">
        <v>149</v>
      </c>
      <c r="J124" s="25">
        <v>0</v>
      </c>
    </row>
    <row r="125" spans="1:10" x14ac:dyDescent="0.2">
      <c r="A125" s="26"/>
      <c r="B125" s="26"/>
      <c r="C125" s="26"/>
      <c r="D125" s="26"/>
      <c r="E125" s="26" t="s">
        <v>148</v>
      </c>
      <c r="F125" s="25">
        <v>66993.75</v>
      </c>
      <c r="G125" s="26"/>
      <c r="H125" s="169" t="s">
        <v>147</v>
      </c>
      <c r="I125" s="169"/>
      <c r="J125" s="25">
        <v>505434.57</v>
      </c>
    </row>
    <row r="126" spans="1:10" ht="30" customHeight="1" thickBot="1" x14ac:dyDescent="0.25">
      <c r="A126" s="19"/>
      <c r="B126" s="19"/>
      <c r="C126" s="19"/>
      <c r="D126" s="19"/>
      <c r="E126" s="19"/>
      <c r="F126" s="19"/>
      <c r="G126" s="19" t="s">
        <v>146</v>
      </c>
      <c r="H126" s="24">
        <v>1</v>
      </c>
      <c r="I126" s="19" t="s">
        <v>145</v>
      </c>
      <c r="J126" s="23">
        <v>505434.57</v>
      </c>
    </row>
    <row r="127" spans="1:10" ht="0.95" customHeight="1" thickTop="1" x14ac:dyDescent="0.2">
      <c r="A127" s="22"/>
      <c r="B127" s="22"/>
      <c r="C127" s="22"/>
      <c r="D127" s="22"/>
      <c r="E127" s="22"/>
      <c r="F127" s="22"/>
      <c r="G127" s="22"/>
      <c r="H127" s="22"/>
      <c r="I127" s="22"/>
      <c r="J127" s="22"/>
    </row>
    <row r="128" spans="1:10" ht="18" customHeight="1" x14ac:dyDescent="0.2">
      <c r="A128" s="39" t="s">
        <v>73</v>
      </c>
      <c r="B128" s="37" t="s">
        <v>9</v>
      </c>
      <c r="C128" s="39" t="s">
        <v>10</v>
      </c>
      <c r="D128" s="39" t="s">
        <v>11</v>
      </c>
      <c r="E128" s="152" t="s">
        <v>159</v>
      </c>
      <c r="F128" s="152"/>
      <c r="G128" s="38" t="s">
        <v>12</v>
      </c>
      <c r="H128" s="37" t="s">
        <v>13</v>
      </c>
      <c r="I128" s="37" t="s">
        <v>14</v>
      </c>
      <c r="J128" s="37" t="s">
        <v>16</v>
      </c>
    </row>
    <row r="129" spans="1:10" ht="117" customHeight="1" x14ac:dyDescent="0.2">
      <c r="A129" s="35" t="s">
        <v>158</v>
      </c>
      <c r="B129" s="36" t="s">
        <v>74</v>
      </c>
      <c r="C129" s="35" t="s">
        <v>24</v>
      </c>
      <c r="D129" s="35" t="s">
        <v>75</v>
      </c>
      <c r="E129" s="166" t="s">
        <v>157</v>
      </c>
      <c r="F129" s="166"/>
      <c r="G129" s="34" t="s">
        <v>26</v>
      </c>
      <c r="H129" s="33">
        <v>1</v>
      </c>
      <c r="I129" s="32">
        <v>75623.09</v>
      </c>
      <c r="J129" s="32">
        <v>75623.09</v>
      </c>
    </row>
    <row r="130" spans="1:10" ht="117" customHeight="1" x14ac:dyDescent="0.2">
      <c r="A130" s="30" t="s">
        <v>156</v>
      </c>
      <c r="B130" s="31" t="s">
        <v>184</v>
      </c>
      <c r="C130" s="30" t="s">
        <v>24</v>
      </c>
      <c r="D130" s="30" t="s">
        <v>75</v>
      </c>
      <c r="E130" s="168" t="s">
        <v>153</v>
      </c>
      <c r="F130" s="168"/>
      <c r="G130" s="29" t="s">
        <v>160</v>
      </c>
      <c r="H130" s="28">
        <v>1</v>
      </c>
      <c r="I130" s="27">
        <v>75623.09</v>
      </c>
      <c r="J130" s="27">
        <v>75623.09</v>
      </c>
    </row>
    <row r="131" spans="1:10" x14ac:dyDescent="0.2">
      <c r="A131" s="26"/>
      <c r="B131" s="26"/>
      <c r="C131" s="26"/>
      <c r="D131" s="26"/>
      <c r="E131" s="26" t="s">
        <v>151</v>
      </c>
      <c r="F131" s="25">
        <v>35992.1422112</v>
      </c>
      <c r="G131" s="26" t="s">
        <v>150</v>
      </c>
      <c r="H131" s="25">
        <v>39630.949999999997</v>
      </c>
      <c r="I131" s="26" t="s">
        <v>149</v>
      </c>
      <c r="J131" s="25">
        <v>75623.09</v>
      </c>
    </row>
    <row r="132" spans="1:10" x14ac:dyDescent="0.2">
      <c r="A132" s="26"/>
      <c r="B132" s="26"/>
      <c r="C132" s="26"/>
      <c r="D132" s="26"/>
      <c r="E132" s="26" t="s">
        <v>148</v>
      </c>
      <c r="F132" s="25">
        <v>17536.990000000002</v>
      </c>
      <c r="G132" s="26"/>
      <c r="H132" s="169" t="s">
        <v>147</v>
      </c>
      <c r="I132" s="169"/>
      <c r="J132" s="25">
        <v>93160.08</v>
      </c>
    </row>
    <row r="133" spans="1:10" ht="30" customHeight="1" thickBot="1" x14ac:dyDescent="0.25">
      <c r="A133" s="19"/>
      <c r="B133" s="19"/>
      <c r="C133" s="19"/>
      <c r="D133" s="19"/>
      <c r="E133" s="19"/>
      <c r="F133" s="19"/>
      <c r="G133" s="19" t="s">
        <v>146</v>
      </c>
      <c r="H133" s="24">
        <v>1</v>
      </c>
      <c r="I133" s="19" t="s">
        <v>145</v>
      </c>
      <c r="J133" s="23">
        <v>93160.08</v>
      </c>
    </row>
    <row r="134" spans="1:10" ht="0.95" customHeight="1" thickTop="1" x14ac:dyDescent="0.2">
      <c r="A134" s="22"/>
      <c r="B134" s="22"/>
      <c r="C134" s="22"/>
      <c r="D134" s="22"/>
      <c r="E134" s="22"/>
      <c r="F134" s="22"/>
      <c r="G134" s="22"/>
      <c r="H134" s="22"/>
      <c r="I134" s="22"/>
      <c r="J134" s="22"/>
    </row>
    <row r="135" spans="1:10" ht="18" customHeight="1" x14ac:dyDescent="0.2">
      <c r="A135" s="39" t="s">
        <v>76</v>
      </c>
      <c r="B135" s="37" t="s">
        <v>9</v>
      </c>
      <c r="C135" s="39" t="s">
        <v>10</v>
      </c>
      <c r="D135" s="39" t="s">
        <v>11</v>
      </c>
      <c r="E135" s="152" t="s">
        <v>159</v>
      </c>
      <c r="F135" s="152"/>
      <c r="G135" s="38" t="s">
        <v>12</v>
      </c>
      <c r="H135" s="37" t="s">
        <v>13</v>
      </c>
      <c r="I135" s="37" t="s">
        <v>14</v>
      </c>
      <c r="J135" s="37" t="s">
        <v>16</v>
      </c>
    </row>
    <row r="136" spans="1:10" ht="65.099999999999994" customHeight="1" x14ac:dyDescent="0.2">
      <c r="A136" s="35" t="s">
        <v>158</v>
      </c>
      <c r="B136" s="36" t="s">
        <v>77</v>
      </c>
      <c r="C136" s="35" t="s">
        <v>24</v>
      </c>
      <c r="D136" s="35" t="s">
        <v>78</v>
      </c>
      <c r="E136" s="166" t="s">
        <v>157</v>
      </c>
      <c r="F136" s="166"/>
      <c r="G136" s="34" t="s">
        <v>26</v>
      </c>
      <c r="H136" s="33">
        <v>1</v>
      </c>
      <c r="I136" s="32">
        <v>91807.28</v>
      </c>
      <c r="J136" s="32">
        <v>91807.28</v>
      </c>
    </row>
    <row r="137" spans="1:10" ht="65.099999999999994" customHeight="1" x14ac:dyDescent="0.2">
      <c r="A137" s="30" t="s">
        <v>156</v>
      </c>
      <c r="B137" s="31" t="s">
        <v>183</v>
      </c>
      <c r="C137" s="30" t="s">
        <v>24</v>
      </c>
      <c r="D137" s="30" t="s">
        <v>182</v>
      </c>
      <c r="E137" s="168" t="s">
        <v>168</v>
      </c>
      <c r="F137" s="168"/>
      <c r="G137" s="29" t="s">
        <v>160</v>
      </c>
      <c r="H137" s="28">
        <v>1</v>
      </c>
      <c r="I137" s="27">
        <v>91807.28</v>
      </c>
      <c r="J137" s="27">
        <v>91807.28</v>
      </c>
    </row>
    <row r="138" spans="1:10" x14ac:dyDescent="0.2">
      <c r="A138" s="26"/>
      <c r="B138" s="26"/>
      <c r="C138" s="26"/>
      <c r="D138" s="26"/>
      <c r="E138" s="26" t="s">
        <v>151</v>
      </c>
      <c r="F138" s="25">
        <v>0</v>
      </c>
      <c r="G138" s="26" t="s">
        <v>150</v>
      </c>
      <c r="H138" s="25">
        <v>0</v>
      </c>
      <c r="I138" s="26" t="s">
        <v>149</v>
      </c>
      <c r="J138" s="25">
        <v>0</v>
      </c>
    </row>
    <row r="139" spans="1:10" x14ac:dyDescent="0.2">
      <c r="A139" s="26"/>
      <c r="B139" s="26"/>
      <c r="C139" s="26"/>
      <c r="D139" s="26"/>
      <c r="E139" s="26" t="s">
        <v>148</v>
      </c>
      <c r="F139" s="25">
        <v>21290.1</v>
      </c>
      <c r="G139" s="26"/>
      <c r="H139" s="169" t="s">
        <v>147</v>
      </c>
      <c r="I139" s="169"/>
      <c r="J139" s="25">
        <v>113097.38</v>
      </c>
    </row>
    <row r="140" spans="1:10" ht="30" customHeight="1" thickBot="1" x14ac:dyDescent="0.25">
      <c r="A140" s="19"/>
      <c r="B140" s="19"/>
      <c r="C140" s="19"/>
      <c r="D140" s="19"/>
      <c r="E140" s="19"/>
      <c r="F140" s="19"/>
      <c r="G140" s="19" t="s">
        <v>146</v>
      </c>
      <c r="H140" s="24">
        <v>1</v>
      </c>
      <c r="I140" s="19" t="s">
        <v>145</v>
      </c>
      <c r="J140" s="23">
        <v>113097.38</v>
      </c>
    </row>
    <row r="141" spans="1:10" ht="0.95" customHeight="1" thickTop="1" x14ac:dyDescent="0.2">
      <c r="A141" s="22"/>
      <c r="B141" s="22"/>
      <c r="C141" s="22"/>
      <c r="D141" s="22"/>
      <c r="E141" s="22"/>
      <c r="F141" s="22"/>
      <c r="G141" s="22"/>
      <c r="H141" s="22"/>
      <c r="I141" s="22"/>
      <c r="J141" s="22"/>
    </row>
    <row r="142" spans="1:10" ht="18" customHeight="1" x14ac:dyDescent="0.2">
      <c r="A142" s="39" t="s">
        <v>79</v>
      </c>
      <c r="B142" s="37" t="s">
        <v>9</v>
      </c>
      <c r="C142" s="39" t="s">
        <v>10</v>
      </c>
      <c r="D142" s="39" t="s">
        <v>11</v>
      </c>
      <c r="E142" s="152" t="s">
        <v>159</v>
      </c>
      <c r="F142" s="152"/>
      <c r="G142" s="38" t="s">
        <v>12</v>
      </c>
      <c r="H142" s="37" t="s">
        <v>13</v>
      </c>
      <c r="I142" s="37" t="s">
        <v>14</v>
      </c>
      <c r="J142" s="37" t="s">
        <v>16</v>
      </c>
    </row>
    <row r="143" spans="1:10" ht="65.099999999999994" customHeight="1" x14ac:dyDescent="0.2">
      <c r="A143" s="35" t="s">
        <v>158</v>
      </c>
      <c r="B143" s="36" t="s">
        <v>80</v>
      </c>
      <c r="C143" s="35" t="s">
        <v>24</v>
      </c>
      <c r="D143" s="35" t="s">
        <v>81</v>
      </c>
      <c r="E143" s="166" t="s">
        <v>157</v>
      </c>
      <c r="F143" s="166"/>
      <c r="G143" s="34" t="s">
        <v>26</v>
      </c>
      <c r="H143" s="33">
        <v>1</v>
      </c>
      <c r="I143" s="32">
        <v>21337.94</v>
      </c>
      <c r="J143" s="32">
        <v>21337.94</v>
      </c>
    </row>
    <row r="144" spans="1:10" ht="65.099999999999994" customHeight="1" x14ac:dyDescent="0.2">
      <c r="A144" s="30" t="s">
        <v>156</v>
      </c>
      <c r="B144" s="31" t="s">
        <v>181</v>
      </c>
      <c r="C144" s="30" t="s">
        <v>24</v>
      </c>
      <c r="D144" s="30" t="s">
        <v>180</v>
      </c>
      <c r="E144" s="168" t="s">
        <v>153</v>
      </c>
      <c r="F144" s="168"/>
      <c r="G144" s="29" t="s">
        <v>160</v>
      </c>
      <c r="H144" s="28">
        <v>1</v>
      </c>
      <c r="I144" s="27">
        <v>21337.94</v>
      </c>
      <c r="J144" s="27">
        <v>21337.94</v>
      </c>
    </row>
    <row r="145" spans="1:10" x14ac:dyDescent="0.2">
      <c r="A145" s="26"/>
      <c r="B145" s="26"/>
      <c r="C145" s="26"/>
      <c r="D145" s="26"/>
      <c r="E145" s="26" t="s">
        <v>151</v>
      </c>
      <c r="F145" s="25">
        <v>10155.604207300001</v>
      </c>
      <c r="G145" s="26" t="s">
        <v>150</v>
      </c>
      <c r="H145" s="25">
        <v>11182.34</v>
      </c>
      <c r="I145" s="26" t="s">
        <v>149</v>
      </c>
      <c r="J145" s="25">
        <v>21337.94</v>
      </c>
    </row>
    <row r="146" spans="1:10" x14ac:dyDescent="0.2">
      <c r="A146" s="26"/>
      <c r="B146" s="26"/>
      <c r="C146" s="26"/>
      <c r="D146" s="26"/>
      <c r="E146" s="26" t="s">
        <v>148</v>
      </c>
      <c r="F146" s="25">
        <v>4948.26</v>
      </c>
      <c r="G146" s="26"/>
      <c r="H146" s="169" t="s">
        <v>147</v>
      </c>
      <c r="I146" s="169"/>
      <c r="J146" s="25">
        <v>26286.2</v>
      </c>
    </row>
    <row r="147" spans="1:10" ht="30" customHeight="1" thickBot="1" x14ac:dyDescent="0.25">
      <c r="A147" s="19"/>
      <c r="B147" s="19"/>
      <c r="C147" s="19"/>
      <c r="D147" s="19"/>
      <c r="E147" s="19"/>
      <c r="F147" s="19"/>
      <c r="G147" s="19" t="s">
        <v>146</v>
      </c>
      <c r="H147" s="24">
        <v>1</v>
      </c>
      <c r="I147" s="19" t="s">
        <v>145</v>
      </c>
      <c r="J147" s="23">
        <v>26286.2</v>
      </c>
    </row>
    <row r="148" spans="1:10" ht="0.95" customHeight="1" thickTop="1" x14ac:dyDescent="0.2">
      <c r="A148" s="22"/>
      <c r="B148" s="22"/>
      <c r="C148" s="22"/>
      <c r="D148" s="22"/>
      <c r="E148" s="22"/>
      <c r="F148" s="22"/>
      <c r="G148" s="22"/>
      <c r="H148" s="22"/>
      <c r="I148" s="22"/>
      <c r="J148" s="22"/>
    </row>
    <row r="149" spans="1:10" ht="26.1" customHeight="1" x14ac:dyDescent="0.2">
      <c r="A149" s="41" t="s">
        <v>82</v>
      </c>
      <c r="B149" s="41"/>
      <c r="C149" s="41"/>
      <c r="D149" s="41" t="s">
        <v>83</v>
      </c>
      <c r="E149" s="41"/>
      <c r="F149" s="153"/>
      <c r="G149" s="153"/>
      <c r="H149" s="42"/>
      <c r="I149" s="41"/>
      <c r="J149" s="40">
        <v>3685034.45</v>
      </c>
    </row>
    <row r="150" spans="1:10" ht="18" customHeight="1" x14ac:dyDescent="0.2">
      <c r="A150" s="39" t="s">
        <v>84</v>
      </c>
      <c r="B150" s="37" t="s">
        <v>9</v>
      </c>
      <c r="C150" s="39" t="s">
        <v>10</v>
      </c>
      <c r="D150" s="39" t="s">
        <v>11</v>
      </c>
      <c r="E150" s="152" t="s">
        <v>159</v>
      </c>
      <c r="F150" s="152"/>
      <c r="G150" s="38" t="s">
        <v>12</v>
      </c>
      <c r="H150" s="37" t="s">
        <v>13</v>
      </c>
      <c r="I150" s="37" t="s">
        <v>14</v>
      </c>
      <c r="J150" s="37" t="s">
        <v>16</v>
      </c>
    </row>
    <row r="151" spans="1:10" ht="90.95" customHeight="1" x14ac:dyDescent="0.2">
      <c r="A151" s="35" t="s">
        <v>158</v>
      </c>
      <c r="B151" s="36" t="s">
        <v>85</v>
      </c>
      <c r="C151" s="35" t="s">
        <v>24</v>
      </c>
      <c r="D151" s="35" t="s">
        <v>86</v>
      </c>
      <c r="E151" s="166" t="s">
        <v>157</v>
      </c>
      <c r="F151" s="166"/>
      <c r="G151" s="34" t="s">
        <v>26</v>
      </c>
      <c r="H151" s="33">
        <v>1</v>
      </c>
      <c r="I151" s="32">
        <v>1655186.43</v>
      </c>
      <c r="J151" s="32">
        <v>1655186.43</v>
      </c>
    </row>
    <row r="152" spans="1:10" ht="90.95" customHeight="1" x14ac:dyDescent="0.2">
      <c r="A152" s="30" t="s">
        <v>156</v>
      </c>
      <c r="B152" s="31" t="s">
        <v>176</v>
      </c>
      <c r="C152" s="30" t="s">
        <v>24</v>
      </c>
      <c r="D152" s="30" t="s">
        <v>175</v>
      </c>
      <c r="E152" s="168" t="s">
        <v>164</v>
      </c>
      <c r="F152" s="168"/>
      <c r="G152" s="29" t="s">
        <v>160</v>
      </c>
      <c r="H152" s="28">
        <v>1</v>
      </c>
      <c r="I152" s="27">
        <v>1655186.43</v>
      </c>
      <c r="J152" s="27">
        <v>1655186.43</v>
      </c>
    </row>
    <row r="153" spans="1:10" x14ac:dyDescent="0.2">
      <c r="A153" s="26"/>
      <c r="B153" s="26"/>
      <c r="C153" s="26"/>
      <c r="D153" s="26"/>
      <c r="E153" s="26" t="s">
        <v>151</v>
      </c>
      <c r="F153" s="25">
        <v>0</v>
      </c>
      <c r="G153" s="26" t="s">
        <v>150</v>
      </c>
      <c r="H153" s="25">
        <v>0</v>
      </c>
      <c r="I153" s="26" t="s">
        <v>149</v>
      </c>
      <c r="J153" s="25">
        <v>0</v>
      </c>
    </row>
    <row r="154" spans="1:10" x14ac:dyDescent="0.2">
      <c r="A154" s="26"/>
      <c r="B154" s="26"/>
      <c r="C154" s="26"/>
      <c r="D154" s="26"/>
      <c r="E154" s="26" t="s">
        <v>148</v>
      </c>
      <c r="F154" s="25">
        <v>252912.48</v>
      </c>
      <c r="G154" s="26"/>
      <c r="H154" s="169" t="s">
        <v>147</v>
      </c>
      <c r="I154" s="169"/>
      <c r="J154" s="25">
        <v>1908098.91</v>
      </c>
    </row>
    <row r="155" spans="1:10" ht="30" customHeight="1" thickBot="1" x14ac:dyDescent="0.25">
      <c r="A155" s="19"/>
      <c r="B155" s="19"/>
      <c r="C155" s="19"/>
      <c r="D155" s="19"/>
      <c r="E155" s="19"/>
      <c r="F155" s="19"/>
      <c r="G155" s="19" t="s">
        <v>146</v>
      </c>
      <c r="H155" s="24">
        <v>1</v>
      </c>
      <c r="I155" s="19" t="s">
        <v>145</v>
      </c>
      <c r="J155" s="23">
        <v>1908098.91</v>
      </c>
    </row>
    <row r="156" spans="1:10" ht="0.95" customHeight="1" thickTop="1" x14ac:dyDescent="0.2">
      <c r="A156" s="22"/>
      <c r="B156" s="22"/>
      <c r="C156" s="22"/>
      <c r="D156" s="22"/>
      <c r="E156" s="22"/>
      <c r="F156" s="22"/>
      <c r="G156" s="22"/>
      <c r="H156" s="22"/>
      <c r="I156" s="22"/>
      <c r="J156" s="22"/>
    </row>
    <row r="157" spans="1:10" ht="18" customHeight="1" x14ac:dyDescent="0.2">
      <c r="A157" s="39" t="s">
        <v>87</v>
      </c>
      <c r="B157" s="37" t="s">
        <v>9</v>
      </c>
      <c r="C157" s="39" t="s">
        <v>10</v>
      </c>
      <c r="D157" s="39" t="s">
        <v>11</v>
      </c>
      <c r="E157" s="152" t="s">
        <v>159</v>
      </c>
      <c r="F157" s="152"/>
      <c r="G157" s="38" t="s">
        <v>12</v>
      </c>
      <c r="H157" s="37" t="s">
        <v>13</v>
      </c>
      <c r="I157" s="37" t="s">
        <v>14</v>
      </c>
      <c r="J157" s="37" t="s">
        <v>16</v>
      </c>
    </row>
    <row r="158" spans="1:10" ht="90.95" customHeight="1" x14ac:dyDescent="0.2">
      <c r="A158" s="35" t="s">
        <v>158</v>
      </c>
      <c r="B158" s="36" t="s">
        <v>88</v>
      </c>
      <c r="C158" s="35" t="s">
        <v>24</v>
      </c>
      <c r="D158" s="35" t="s">
        <v>89</v>
      </c>
      <c r="E158" s="166" t="s">
        <v>157</v>
      </c>
      <c r="F158" s="166"/>
      <c r="G158" s="34" t="s">
        <v>26</v>
      </c>
      <c r="H158" s="33">
        <v>1</v>
      </c>
      <c r="I158" s="32">
        <v>588158.25</v>
      </c>
      <c r="J158" s="32">
        <v>588158.25</v>
      </c>
    </row>
    <row r="159" spans="1:10" ht="90.95" customHeight="1" x14ac:dyDescent="0.2">
      <c r="A159" s="30" t="s">
        <v>156</v>
      </c>
      <c r="B159" s="31" t="s">
        <v>174</v>
      </c>
      <c r="C159" s="30" t="s">
        <v>24</v>
      </c>
      <c r="D159" s="30" t="s">
        <v>89</v>
      </c>
      <c r="E159" s="168" t="s">
        <v>153</v>
      </c>
      <c r="F159" s="168"/>
      <c r="G159" s="29" t="s">
        <v>160</v>
      </c>
      <c r="H159" s="28">
        <v>1</v>
      </c>
      <c r="I159" s="27">
        <v>588158.25</v>
      </c>
      <c r="J159" s="27">
        <v>588158.25</v>
      </c>
    </row>
    <row r="160" spans="1:10" x14ac:dyDescent="0.2">
      <c r="A160" s="26"/>
      <c r="B160" s="26"/>
      <c r="C160" s="26"/>
      <c r="D160" s="26"/>
      <c r="E160" s="26" t="s">
        <v>151</v>
      </c>
      <c r="F160" s="25">
        <v>279928.72780920001</v>
      </c>
      <c r="G160" s="26" t="s">
        <v>150</v>
      </c>
      <c r="H160" s="25">
        <v>308229.52</v>
      </c>
      <c r="I160" s="26" t="s">
        <v>149</v>
      </c>
      <c r="J160" s="25">
        <v>588158.25</v>
      </c>
    </row>
    <row r="161" spans="1:10" x14ac:dyDescent="0.2">
      <c r="A161" s="26"/>
      <c r="B161" s="26"/>
      <c r="C161" s="26"/>
      <c r="D161" s="26"/>
      <c r="E161" s="26" t="s">
        <v>148</v>
      </c>
      <c r="F161" s="25">
        <v>136393.89000000001</v>
      </c>
      <c r="G161" s="26"/>
      <c r="H161" s="169" t="s">
        <v>147</v>
      </c>
      <c r="I161" s="169"/>
      <c r="J161" s="25">
        <v>724552.14</v>
      </c>
    </row>
    <row r="162" spans="1:10" ht="30" customHeight="1" thickBot="1" x14ac:dyDescent="0.25">
      <c r="A162" s="19"/>
      <c r="B162" s="19"/>
      <c r="C162" s="19"/>
      <c r="D162" s="19"/>
      <c r="E162" s="19"/>
      <c r="F162" s="19"/>
      <c r="G162" s="19" t="s">
        <v>146</v>
      </c>
      <c r="H162" s="24">
        <v>1</v>
      </c>
      <c r="I162" s="19" t="s">
        <v>145</v>
      </c>
      <c r="J162" s="23">
        <v>724552.14</v>
      </c>
    </row>
    <row r="163" spans="1:10" ht="0.95" customHeight="1" thickTop="1" x14ac:dyDescent="0.2">
      <c r="A163" s="22"/>
      <c r="B163" s="22"/>
      <c r="C163" s="22"/>
      <c r="D163" s="22"/>
      <c r="E163" s="22"/>
      <c r="F163" s="22"/>
      <c r="G163" s="22"/>
      <c r="H163" s="22"/>
      <c r="I163" s="22"/>
      <c r="J163" s="22"/>
    </row>
    <row r="164" spans="1:10" ht="18" customHeight="1" x14ac:dyDescent="0.2">
      <c r="A164" s="39" t="s">
        <v>90</v>
      </c>
      <c r="B164" s="37" t="s">
        <v>9</v>
      </c>
      <c r="C164" s="39" t="s">
        <v>10</v>
      </c>
      <c r="D164" s="39" t="s">
        <v>11</v>
      </c>
      <c r="E164" s="152" t="s">
        <v>159</v>
      </c>
      <c r="F164" s="152"/>
      <c r="G164" s="38" t="s">
        <v>12</v>
      </c>
      <c r="H164" s="37" t="s">
        <v>13</v>
      </c>
      <c r="I164" s="37" t="s">
        <v>14</v>
      </c>
      <c r="J164" s="37" t="s">
        <v>16</v>
      </c>
    </row>
    <row r="165" spans="1:10" ht="51.95" customHeight="1" x14ac:dyDescent="0.2">
      <c r="A165" s="35" t="s">
        <v>158</v>
      </c>
      <c r="B165" s="36" t="s">
        <v>91</v>
      </c>
      <c r="C165" s="35" t="s">
        <v>24</v>
      </c>
      <c r="D165" s="35" t="s">
        <v>92</v>
      </c>
      <c r="E165" s="166" t="s">
        <v>157</v>
      </c>
      <c r="F165" s="166"/>
      <c r="G165" s="34" t="s">
        <v>26</v>
      </c>
      <c r="H165" s="33">
        <v>1</v>
      </c>
      <c r="I165" s="32">
        <v>336868.9</v>
      </c>
      <c r="J165" s="32">
        <v>336868.9</v>
      </c>
    </row>
    <row r="166" spans="1:10" ht="51.95" customHeight="1" x14ac:dyDescent="0.2">
      <c r="A166" s="30" t="s">
        <v>156</v>
      </c>
      <c r="B166" s="31" t="s">
        <v>173</v>
      </c>
      <c r="C166" s="30" t="s">
        <v>24</v>
      </c>
      <c r="D166" s="30" t="s">
        <v>172</v>
      </c>
      <c r="E166" s="168" t="s">
        <v>164</v>
      </c>
      <c r="F166" s="168"/>
      <c r="G166" s="29" t="s">
        <v>160</v>
      </c>
      <c r="H166" s="28">
        <v>1</v>
      </c>
      <c r="I166" s="27">
        <v>336868.9</v>
      </c>
      <c r="J166" s="27">
        <v>336868.9</v>
      </c>
    </row>
    <row r="167" spans="1:10" x14ac:dyDescent="0.2">
      <c r="A167" s="26"/>
      <c r="B167" s="26"/>
      <c r="C167" s="26"/>
      <c r="D167" s="26"/>
      <c r="E167" s="26" t="s">
        <v>151</v>
      </c>
      <c r="F167" s="25">
        <v>0</v>
      </c>
      <c r="G167" s="26" t="s">
        <v>150</v>
      </c>
      <c r="H167" s="25">
        <v>0</v>
      </c>
      <c r="I167" s="26" t="s">
        <v>149</v>
      </c>
      <c r="J167" s="25">
        <v>0</v>
      </c>
    </row>
    <row r="168" spans="1:10" x14ac:dyDescent="0.2">
      <c r="A168" s="26"/>
      <c r="B168" s="26"/>
      <c r="C168" s="26"/>
      <c r="D168" s="26"/>
      <c r="E168" s="26" t="s">
        <v>148</v>
      </c>
      <c r="F168" s="25">
        <v>78119.89</v>
      </c>
      <c r="G168" s="26"/>
      <c r="H168" s="169" t="s">
        <v>147</v>
      </c>
      <c r="I168" s="169"/>
      <c r="J168" s="25">
        <v>414988.79</v>
      </c>
    </row>
    <row r="169" spans="1:10" ht="30" customHeight="1" thickBot="1" x14ac:dyDescent="0.25">
      <c r="A169" s="19"/>
      <c r="B169" s="19"/>
      <c r="C169" s="19"/>
      <c r="D169" s="19"/>
      <c r="E169" s="19"/>
      <c r="F169" s="19"/>
      <c r="G169" s="19" t="s">
        <v>146</v>
      </c>
      <c r="H169" s="24">
        <v>1</v>
      </c>
      <c r="I169" s="19" t="s">
        <v>145</v>
      </c>
      <c r="J169" s="23">
        <v>414988.79</v>
      </c>
    </row>
    <row r="170" spans="1:10" ht="0.95" customHeight="1" thickTop="1" x14ac:dyDescent="0.2">
      <c r="A170" s="22"/>
      <c r="B170" s="22"/>
      <c r="C170" s="22"/>
      <c r="D170" s="22"/>
      <c r="E170" s="22"/>
      <c r="F170" s="22"/>
      <c r="G170" s="22"/>
      <c r="H170" s="22"/>
      <c r="I170" s="22"/>
      <c r="J170" s="22"/>
    </row>
    <row r="171" spans="1:10" ht="18" customHeight="1" x14ac:dyDescent="0.2">
      <c r="A171" s="39" t="s">
        <v>93</v>
      </c>
      <c r="B171" s="37" t="s">
        <v>9</v>
      </c>
      <c r="C171" s="39" t="s">
        <v>10</v>
      </c>
      <c r="D171" s="39" t="s">
        <v>11</v>
      </c>
      <c r="E171" s="152" t="s">
        <v>159</v>
      </c>
      <c r="F171" s="152"/>
      <c r="G171" s="38" t="s">
        <v>12</v>
      </c>
      <c r="H171" s="37" t="s">
        <v>13</v>
      </c>
      <c r="I171" s="37" t="s">
        <v>14</v>
      </c>
      <c r="J171" s="37" t="s">
        <v>16</v>
      </c>
    </row>
    <row r="172" spans="1:10" ht="51.95" customHeight="1" x14ac:dyDescent="0.2">
      <c r="A172" s="35" t="s">
        <v>158</v>
      </c>
      <c r="B172" s="36" t="s">
        <v>94</v>
      </c>
      <c r="C172" s="35" t="s">
        <v>24</v>
      </c>
      <c r="D172" s="35" t="s">
        <v>95</v>
      </c>
      <c r="E172" s="166" t="s">
        <v>157</v>
      </c>
      <c r="F172" s="166"/>
      <c r="G172" s="34" t="s">
        <v>26</v>
      </c>
      <c r="H172" s="33">
        <v>1</v>
      </c>
      <c r="I172" s="32">
        <v>118881.60000000001</v>
      </c>
      <c r="J172" s="32">
        <v>118881.60000000001</v>
      </c>
    </row>
    <row r="173" spans="1:10" ht="51.95" customHeight="1" x14ac:dyDescent="0.2">
      <c r="A173" s="30" t="s">
        <v>156</v>
      </c>
      <c r="B173" s="31" t="s">
        <v>171</v>
      </c>
      <c r="C173" s="30" t="s">
        <v>24</v>
      </c>
      <c r="D173" s="30" t="s">
        <v>95</v>
      </c>
      <c r="E173" s="168" t="s">
        <v>153</v>
      </c>
      <c r="F173" s="168"/>
      <c r="G173" s="29" t="s">
        <v>160</v>
      </c>
      <c r="H173" s="28">
        <v>1</v>
      </c>
      <c r="I173" s="27">
        <v>118881.60000000001</v>
      </c>
      <c r="J173" s="27">
        <v>118881.60000000001</v>
      </c>
    </row>
    <row r="174" spans="1:10" x14ac:dyDescent="0.2">
      <c r="A174" s="26"/>
      <c r="B174" s="26"/>
      <c r="C174" s="26"/>
      <c r="D174" s="26"/>
      <c r="E174" s="26" t="s">
        <v>151</v>
      </c>
      <c r="F174" s="25">
        <v>56580.648231899999</v>
      </c>
      <c r="G174" s="26" t="s">
        <v>150</v>
      </c>
      <c r="H174" s="25">
        <v>62300.95</v>
      </c>
      <c r="I174" s="26" t="s">
        <v>149</v>
      </c>
      <c r="J174" s="25">
        <v>118881.60000000001</v>
      </c>
    </row>
    <row r="175" spans="1:10" x14ac:dyDescent="0.2">
      <c r="A175" s="26"/>
      <c r="B175" s="26"/>
      <c r="C175" s="26"/>
      <c r="D175" s="26"/>
      <c r="E175" s="26" t="s">
        <v>148</v>
      </c>
      <c r="F175" s="25">
        <v>27568.639999999999</v>
      </c>
      <c r="G175" s="26"/>
      <c r="H175" s="169" t="s">
        <v>147</v>
      </c>
      <c r="I175" s="169"/>
      <c r="J175" s="25">
        <v>146450.23999999999</v>
      </c>
    </row>
    <row r="176" spans="1:10" ht="30" customHeight="1" thickBot="1" x14ac:dyDescent="0.25">
      <c r="A176" s="19"/>
      <c r="B176" s="19"/>
      <c r="C176" s="19"/>
      <c r="D176" s="19"/>
      <c r="E176" s="19"/>
      <c r="F176" s="19"/>
      <c r="G176" s="19" t="s">
        <v>146</v>
      </c>
      <c r="H176" s="24">
        <v>1</v>
      </c>
      <c r="I176" s="19" t="s">
        <v>145</v>
      </c>
      <c r="J176" s="23">
        <v>146450.23999999999</v>
      </c>
    </row>
    <row r="177" spans="1:10" ht="0.95" customHeight="1" thickTop="1" x14ac:dyDescent="0.2">
      <c r="A177" s="22"/>
      <c r="B177" s="22"/>
      <c r="C177" s="22"/>
      <c r="D177" s="22"/>
      <c r="E177" s="22"/>
      <c r="F177" s="22"/>
      <c r="G177" s="22"/>
      <c r="H177" s="22"/>
      <c r="I177" s="22"/>
      <c r="J177" s="22"/>
    </row>
    <row r="178" spans="1:10" ht="18" customHeight="1" x14ac:dyDescent="0.2">
      <c r="A178" s="39" t="s">
        <v>96</v>
      </c>
      <c r="B178" s="37" t="s">
        <v>9</v>
      </c>
      <c r="C178" s="39" t="s">
        <v>10</v>
      </c>
      <c r="D178" s="39" t="s">
        <v>11</v>
      </c>
      <c r="E178" s="152" t="s">
        <v>159</v>
      </c>
      <c r="F178" s="152"/>
      <c r="G178" s="38" t="s">
        <v>12</v>
      </c>
      <c r="H178" s="37" t="s">
        <v>13</v>
      </c>
      <c r="I178" s="37" t="s">
        <v>14</v>
      </c>
      <c r="J178" s="37" t="s">
        <v>16</v>
      </c>
    </row>
    <row r="179" spans="1:10" ht="143.1" customHeight="1" x14ac:dyDescent="0.2">
      <c r="A179" s="35" t="s">
        <v>158</v>
      </c>
      <c r="B179" s="36" t="s">
        <v>97</v>
      </c>
      <c r="C179" s="35" t="s">
        <v>24</v>
      </c>
      <c r="D179" s="35" t="s">
        <v>98</v>
      </c>
      <c r="E179" s="166" t="s">
        <v>157</v>
      </c>
      <c r="F179" s="166"/>
      <c r="G179" s="34" t="s">
        <v>26</v>
      </c>
      <c r="H179" s="33">
        <v>1</v>
      </c>
      <c r="I179" s="32">
        <v>357266.45</v>
      </c>
      <c r="J179" s="32">
        <v>357266.45</v>
      </c>
    </row>
    <row r="180" spans="1:10" ht="143.1" customHeight="1" x14ac:dyDescent="0.2">
      <c r="A180" s="30" t="s">
        <v>156</v>
      </c>
      <c r="B180" s="31" t="s">
        <v>179</v>
      </c>
      <c r="C180" s="30" t="s">
        <v>24</v>
      </c>
      <c r="D180" s="30" t="s">
        <v>178</v>
      </c>
      <c r="E180" s="168" t="s">
        <v>168</v>
      </c>
      <c r="F180" s="168"/>
      <c r="G180" s="29" t="s">
        <v>160</v>
      </c>
      <c r="H180" s="28">
        <v>1</v>
      </c>
      <c r="I180" s="27">
        <v>357266.45</v>
      </c>
      <c r="J180" s="27">
        <v>357266.45</v>
      </c>
    </row>
    <row r="181" spans="1:10" x14ac:dyDescent="0.2">
      <c r="A181" s="26"/>
      <c r="B181" s="26"/>
      <c r="C181" s="26"/>
      <c r="D181" s="26"/>
      <c r="E181" s="26" t="s">
        <v>151</v>
      </c>
      <c r="F181" s="25">
        <v>0</v>
      </c>
      <c r="G181" s="26" t="s">
        <v>150</v>
      </c>
      <c r="H181" s="25">
        <v>0</v>
      </c>
      <c r="I181" s="26" t="s">
        <v>149</v>
      </c>
      <c r="J181" s="25">
        <v>0</v>
      </c>
    </row>
    <row r="182" spans="1:10" x14ac:dyDescent="0.2">
      <c r="A182" s="26"/>
      <c r="B182" s="26"/>
      <c r="C182" s="26"/>
      <c r="D182" s="26"/>
      <c r="E182" s="26" t="s">
        <v>148</v>
      </c>
      <c r="F182" s="25">
        <v>82850.080000000002</v>
      </c>
      <c r="G182" s="26"/>
      <c r="H182" s="169" t="s">
        <v>147</v>
      </c>
      <c r="I182" s="169"/>
      <c r="J182" s="25">
        <v>440116.53</v>
      </c>
    </row>
    <row r="183" spans="1:10" ht="30" customHeight="1" thickBot="1" x14ac:dyDescent="0.25">
      <c r="A183" s="19"/>
      <c r="B183" s="19"/>
      <c r="C183" s="19"/>
      <c r="D183" s="19"/>
      <c r="E183" s="19"/>
      <c r="F183" s="19"/>
      <c r="G183" s="19" t="s">
        <v>146</v>
      </c>
      <c r="H183" s="24">
        <v>1</v>
      </c>
      <c r="I183" s="19" t="s">
        <v>145</v>
      </c>
      <c r="J183" s="23">
        <v>440116.53</v>
      </c>
    </row>
    <row r="184" spans="1:10" ht="0.95" customHeight="1" thickTop="1" x14ac:dyDescent="0.2">
      <c r="A184" s="22"/>
      <c r="B184" s="22"/>
      <c r="C184" s="22"/>
      <c r="D184" s="22"/>
      <c r="E184" s="22"/>
      <c r="F184" s="22"/>
      <c r="G184" s="22"/>
      <c r="H184" s="22"/>
      <c r="I184" s="22"/>
      <c r="J184" s="22"/>
    </row>
    <row r="185" spans="1:10" ht="18" customHeight="1" x14ac:dyDescent="0.2">
      <c r="A185" s="39" t="s">
        <v>99</v>
      </c>
      <c r="B185" s="37" t="s">
        <v>9</v>
      </c>
      <c r="C185" s="39" t="s">
        <v>10</v>
      </c>
      <c r="D185" s="39" t="s">
        <v>11</v>
      </c>
      <c r="E185" s="152" t="s">
        <v>159</v>
      </c>
      <c r="F185" s="152"/>
      <c r="G185" s="38" t="s">
        <v>12</v>
      </c>
      <c r="H185" s="37" t="s">
        <v>13</v>
      </c>
      <c r="I185" s="37" t="s">
        <v>14</v>
      </c>
      <c r="J185" s="37" t="s">
        <v>16</v>
      </c>
    </row>
    <row r="186" spans="1:10" ht="143.1" customHeight="1" x14ac:dyDescent="0.2">
      <c r="A186" s="35" t="s">
        <v>158</v>
      </c>
      <c r="B186" s="36" t="s">
        <v>100</v>
      </c>
      <c r="C186" s="35" t="s">
        <v>24</v>
      </c>
      <c r="D186" s="35" t="s">
        <v>101</v>
      </c>
      <c r="E186" s="166" t="s">
        <v>157</v>
      </c>
      <c r="F186" s="166"/>
      <c r="G186" s="34" t="s">
        <v>26</v>
      </c>
      <c r="H186" s="33">
        <v>1</v>
      </c>
      <c r="I186" s="32">
        <v>41259.72</v>
      </c>
      <c r="J186" s="32">
        <v>41259.72</v>
      </c>
    </row>
    <row r="187" spans="1:10" ht="143.1" customHeight="1" x14ac:dyDescent="0.2">
      <c r="A187" s="30" t="s">
        <v>156</v>
      </c>
      <c r="B187" s="31" t="s">
        <v>177</v>
      </c>
      <c r="C187" s="30" t="s">
        <v>24</v>
      </c>
      <c r="D187" s="30" t="s">
        <v>101</v>
      </c>
      <c r="E187" s="168" t="s">
        <v>153</v>
      </c>
      <c r="F187" s="168"/>
      <c r="G187" s="29" t="s">
        <v>160</v>
      </c>
      <c r="H187" s="28">
        <v>1</v>
      </c>
      <c r="I187" s="27">
        <v>41259.72</v>
      </c>
      <c r="J187" s="27">
        <v>41259.72</v>
      </c>
    </row>
    <row r="188" spans="1:10" x14ac:dyDescent="0.2">
      <c r="A188" s="26"/>
      <c r="B188" s="26"/>
      <c r="C188" s="26"/>
      <c r="D188" s="26"/>
      <c r="E188" s="26" t="s">
        <v>151</v>
      </c>
      <c r="F188" s="25">
        <v>19637.199562099999</v>
      </c>
      <c r="G188" s="26" t="s">
        <v>150</v>
      </c>
      <c r="H188" s="25">
        <v>21622.52</v>
      </c>
      <c r="I188" s="26" t="s">
        <v>149</v>
      </c>
      <c r="J188" s="25">
        <v>41259.72</v>
      </c>
    </row>
    <row r="189" spans="1:10" x14ac:dyDescent="0.2">
      <c r="A189" s="26"/>
      <c r="B189" s="26"/>
      <c r="C189" s="26"/>
      <c r="D189" s="26"/>
      <c r="E189" s="26" t="s">
        <v>148</v>
      </c>
      <c r="F189" s="25">
        <v>9568.1200000000008</v>
      </c>
      <c r="G189" s="26"/>
      <c r="H189" s="169" t="s">
        <v>147</v>
      </c>
      <c r="I189" s="169"/>
      <c r="J189" s="25">
        <v>50827.839999999997</v>
      </c>
    </row>
    <row r="190" spans="1:10" ht="30" customHeight="1" thickBot="1" x14ac:dyDescent="0.25">
      <c r="A190" s="19"/>
      <c r="B190" s="19"/>
      <c r="C190" s="19"/>
      <c r="D190" s="19"/>
      <c r="E190" s="19"/>
      <c r="F190" s="19"/>
      <c r="G190" s="19" t="s">
        <v>146</v>
      </c>
      <c r="H190" s="24">
        <v>1</v>
      </c>
      <c r="I190" s="19" t="s">
        <v>145</v>
      </c>
      <c r="J190" s="23">
        <v>50827.839999999997</v>
      </c>
    </row>
    <row r="191" spans="1:10" ht="0.95" customHeight="1" thickTop="1" x14ac:dyDescent="0.2">
      <c r="A191" s="22"/>
      <c r="B191" s="22"/>
      <c r="C191" s="22"/>
      <c r="D191" s="22"/>
      <c r="E191" s="22"/>
      <c r="F191" s="22"/>
      <c r="G191" s="22"/>
      <c r="H191" s="22"/>
      <c r="I191" s="22"/>
      <c r="J191" s="22"/>
    </row>
    <row r="192" spans="1:10" ht="26.1" customHeight="1" x14ac:dyDescent="0.2">
      <c r="A192" s="41" t="s">
        <v>102</v>
      </c>
      <c r="B192" s="41"/>
      <c r="C192" s="41"/>
      <c r="D192" s="41" t="s">
        <v>103</v>
      </c>
      <c r="E192" s="41"/>
      <c r="F192" s="153"/>
      <c r="G192" s="153"/>
      <c r="H192" s="42"/>
      <c r="I192" s="41"/>
      <c r="J192" s="40">
        <v>3685034.45</v>
      </c>
    </row>
    <row r="193" spans="1:10" ht="18" customHeight="1" x14ac:dyDescent="0.2">
      <c r="A193" s="39" t="s">
        <v>104</v>
      </c>
      <c r="B193" s="37" t="s">
        <v>9</v>
      </c>
      <c r="C193" s="39" t="s">
        <v>10</v>
      </c>
      <c r="D193" s="39" t="s">
        <v>11</v>
      </c>
      <c r="E193" s="152" t="s">
        <v>159</v>
      </c>
      <c r="F193" s="152"/>
      <c r="G193" s="38" t="s">
        <v>12</v>
      </c>
      <c r="H193" s="37" t="s">
        <v>13</v>
      </c>
      <c r="I193" s="37" t="s">
        <v>14</v>
      </c>
      <c r="J193" s="37" t="s">
        <v>16</v>
      </c>
    </row>
    <row r="194" spans="1:10" ht="90.95" customHeight="1" x14ac:dyDescent="0.2">
      <c r="A194" s="35" t="s">
        <v>158</v>
      </c>
      <c r="B194" s="36" t="s">
        <v>85</v>
      </c>
      <c r="C194" s="35" t="s">
        <v>24</v>
      </c>
      <c r="D194" s="35" t="s">
        <v>86</v>
      </c>
      <c r="E194" s="166" t="s">
        <v>157</v>
      </c>
      <c r="F194" s="166"/>
      <c r="G194" s="34" t="s">
        <v>26</v>
      </c>
      <c r="H194" s="33">
        <v>1</v>
      </c>
      <c r="I194" s="32">
        <v>1655186.43</v>
      </c>
      <c r="J194" s="32">
        <v>1655186.43</v>
      </c>
    </row>
    <row r="195" spans="1:10" ht="90.95" customHeight="1" x14ac:dyDescent="0.2">
      <c r="A195" s="30" t="s">
        <v>156</v>
      </c>
      <c r="B195" s="31" t="s">
        <v>176</v>
      </c>
      <c r="C195" s="30" t="s">
        <v>24</v>
      </c>
      <c r="D195" s="30" t="s">
        <v>175</v>
      </c>
      <c r="E195" s="168" t="s">
        <v>164</v>
      </c>
      <c r="F195" s="168"/>
      <c r="G195" s="29" t="s">
        <v>160</v>
      </c>
      <c r="H195" s="28">
        <v>1</v>
      </c>
      <c r="I195" s="27">
        <v>1655186.43</v>
      </c>
      <c r="J195" s="27">
        <v>1655186.43</v>
      </c>
    </row>
    <row r="196" spans="1:10" x14ac:dyDescent="0.2">
      <c r="A196" s="26"/>
      <c r="B196" s="26"/>
      <c r="C196" s="26"/>
      <c r="D196" s="26"/>
      <c r="E196" s="26" t="s">
        <v>151</v>
      </c>
      <c r="F196" s="25">
        <v>0</v>
      </c>
      <c r="G196" s="26" t="s">
        <v>150</v>
      </c>
      <c r="H196" s="25">
        <v>0</v>
      </c>
      <c r="I196" s="26" t="s">
        <v>149</v>
      </c>
      <c r="J196" s="25">
        <v>0</v>
      </c>
    </row>
    <row r="197" spans="1:10" x14ac:dyDescent="0.2">
      <c r="A197" s="26"/>
      <c r="B197" s="26"/>
      <c r="C197" s="26"/>
      <c r="D197" s="26"/>
      <c r="E197" s="26" t="s">
        <v>148</v>
      </c>
      <c r="F197" s="25">
        <v>252912.48</v>
      </c>
      <c r="G197" s="26"/>
      <c r="H197" s="169" t="s">
        <v>147</v>
      </c>
      <c r="I197" s="169"/>
      <c r="J197" s="25">
        <v>1908098.91</v>
      </c>
    </row>
    <row r="198" spans="1:10" ht="30" customHeight="1" thickBot="1" x14ac:dyDescent="0.25">
      <c r="A198" s="19"/>
      <c r="B198" s="19"/>
      <c r="C198" s="19"/>
      <c r="D198" s="19"/>
      <c r="E198" s="19"/>
      <c r="F198" s="19"/>
      <c r="G198" s="19" t="s">
        <v>146</v>
      </c>
      <c r="H198" s="24">
        <v>1</v>
      </c>
      <c r="I198" s="19" t="s">
        <v>145</v>
      </c>
      <c r="J198" s="23">
        <v>1908098.91</v>
      </c>
    </row>
    <row r="199" spans="1:10" ht="0.95" customHeight="1" thickTop="1" x14ac:dyDescent="0.2">
      <c r="A199" s="22"/>
      <c r="B199" s="22"/>
      <c r="C199" s="22"/>
      <c r="D199" s="22"/>
      <c r="E199" s="22"/>
      <c r="F199" s="22"/>
      <c r="G199" s="22"/>
      <c r="H199" s="22"/>
      <c r="I199" s="22"/>
      <c r="J199" s="22"/>
    </row>
    <row r="200" spans="1:10" ht="18" customHeight="1" x14ac:dyDescent="0.2">
      <c r="A200" s="39" t="s">
        <v>105</v>
      </c>
      <c r="B200" s="37" t="s">
        <v>9</v>
      </c>
      <c r="C200" s="39" t="s">
        <v>10</v>
      </c>
      <c r="D200" s="39" t="s">
        <v>11</v>
      </c>
      <c r="E200" s="152" t="s">
        <v>159</v>
      </c>
      <c r="F200" s="152"/>
      <c r="G200" s="38" t="s">
        <v>12</v>
      </c>
      <c r="H200" s="37" t="s">
        <v>13</v>
      </c>
      <c r="I200" s="37" t="s">
        <v>14</v>
      </c>
      <c r="J200" s="37" t="s">
        <v>16</v>
      </c>
    </row>
    <row r="201" spans="1:10" ht="90.95" customHeight="1" x14ac:dyDescent="0.2">
      <c r="A201" s="35" t="s">
        <v>158</v>
      </c>
      <c r="B201" s="36" t="s">
        <v>88</v>
      </c>
      <c r="C201" s="35" t="s">
        <v>24</v>
      </c>
      <c r="D201" s="35" t="s">
        <v>89</v>
      </c>
      <c r="E201" s="166" t="s">
        <v>157</v>
      </c>
      <c r="F201" s="166"/>
      <c r="G201" s="34" t="s">
        <v>26</v>
      </c>
      <c r="H201" s="33">
        <v>1</v>
      </c>
      <c r="I201" s="32">
        <v>588158.25</v>
      </c>
      <c r="J201" s="32">
        <v>588158.25</v>
      </c>
    </row>
    <row r="202" spans="1:10" ht="90.95" customHeight="1" x14ac:dyDescent="0.2">
      <c r="A202" s="30" t="s">
        <v>156</v>
      </c>
      <c r="B202" s="31" t="s">
        <v>174</v>
      </c>
      <c r="C202" s="30" t="s">
        <v>24</v>
      </c>
      <c r="D202" s="30" t="s">
        <v>89</v>
      </c>
      <c r="E202" s="168" t="s">
        <v>153</v>
      </c>
      <c r="F202" s="168"/>
      <c r="G202" s="29" t="s">
        <v>160</v>
      </c>
      <c r="H202" s="28">
        <v>1</v>
      </c>
      <c r="I202" s="27">
        <v>588158.25</v>
      </c>
      <c r="J202" s="27">
        <v>588158.25</v>
      </c>
    </row>
    <row r="203" spans="1:10" x14ac:dyDescent="0.2">
      <c r="A203" s="26"/>
      <c r="B203" s="26"/>
      <c r="C203" s="26"/>
      <c r="D203" s="26"/>
      <c r="E203" s="26" t="s">
        <v>151</v>
      </c>
      <c r="F203" s="25">
        <v>279928.72780920001</v>
      </c>
      <c r="G203" s="26" t="s">
        <v>150</v>
      </c>
      <c r="H203" s="25">
        <v>308229.52</v>
      </c>
      <c r="I203" s="26" t="s">
        <v>149</v>
      </c>
      <c r="J203" s="25">
        <v>588158.25</v>
      </c>
    </row>
    <row r="204" spans="1:10" x14ac:dyDescent="0.2">
      <c r="A204" s="26"/>
      <c r="B204" s="26"/>
      <c r="C204" s="26"/>
      <c r="D204" s="26"/>
      <c r="E204" s="26" t="s">
        <v>148</v>
      </c>
      <c r="F204" s="25">
        <v>136393.89000000001</v>
      </c>
      <c r="G204" s="26"/>
      <c r="H204" s="169" t="s">
        <v>147</v>
      </c>
      <c r="I204" s="169"/>
      <c r="J204" s="25">
        <v>724552.14</v>
      </c>
    </row>
    <row r="205" spans="1:10" ht="30" customHeight="1" thickBot="1" x14ac:dyDescent="0.25">
      <c r="A205" s="19"/>
      <c r="B205" s="19"/>
      <c r="C205" s="19"/>
      <c r="D205" s="19"/>
      <c r="E205" s="19"/>
      <c r="F205" s="19"/>
      <c r="G205" s="19" t="s">
        <v>146</v>
      </c>
      <c r="H205" s="24">
        <v>1</v>
      </c>
      <c r="I205" s="19" t="s">
        <v>145</v>
      </c>
      <c r="J205" s="23">
        <v>724552.14</v>
      </c>
    </row>
    <row r="206" spans="1:10" ht="0.95" customHeight="1" thickTop="1" x14ac:dyDescent="0.2">
      <c r="A206" s="22"/>
      <c r="B206" s="22"/>
      <c r="C206" s="22"/>
      <c r="D206" s="22"/>
      <c r="E206" s="22"/>
      <c r="F206" s="22"/>
      <c r="G206" s="22"/>
      <c r="H206" s="22"/>
      <c r="I206" s="22"/>
      <c r="J206" s="22"/>
    </row>
    <row r="207" spans="1:10" ht="18" customHeight="1" x14ac:dyDescent="0.2">
      <c r="A207" s="39" t="s">
        <v>106</v>
      </c>
      <c r="B207" s="37" t="s">
        <v>9</v>
      </c>
      <c r="C207" s="39" t="s">
        <v>10</v>
      </c>
      <c r="D207" s="39" t="s">
        <v>11</v>
      </c>
      <c r="E207" s="152" t="s">
        <v>159</v>
      </c>
      <c r="F207" s="152"/>
      <c r="G207" s="38" t="s">
        <v>12</v>
      </c>
      <c r="H207" s="37" t="s">
        <v>13</v>
      </c>
      <c r="I207" s="37" t="s">
        <v>14</v>
      </c>
      <c r="J207" s="37" t="s">
        <v>16</v>
      </c>
    </row>
    <row r="208" spans="1:10" ht="51.95" customHeight="1" x14ac:dyDescent="0.2">
      <c r="A208" s="35" t="s">
        <v>158</v>
      </c>
      <c r="B208" s="36" t="s">
        <v>91</v>
      </c>
      <c r="C208" s="35" t="s">
        <v>24</v>
      </c>
      <c r="D208" s="35" t="s">
        <v>92</v>
      </c>
      <c r="E208" s="166" t="s">
        <v>157</v>
      </c>
      <c r="F208" s="166"/>
      <c r="G208" s="34" t="s">
        <v>26</v>
      </c>
      <c r="H208" s="33">
        <v>1</v>
      </c>
      <c r="I208" s="32">
        <v>336868.9</v>
      </c>
      <c r="J208" s="32">
        <v>336868.9</v>
      </c>
    </row>
    <row r="209" spans="1:10" ht="51.95" customHeight="1" x14ac:dyDescent="0.2">
      <c r="A209" s="30" t="s">
        <v>156</v>
      </c>
      <c r="B209" s="31" t="s">
        <v>173</v>
      </c>
      <c r="C209" s="30" t="s">
        <v>24</v>
      </c>
      <c r="D209" s="30" t="s">
        <v>172</v>
      </c>
      <c r="E209" s="168" t="s">
        <v>164</v>
      </c>
      <c r="F209" s="168"/>
      <c r="G209" s="29" t="s">
        <v>160</v>
      </c>
      <c r="H209" s="28">
        <v>1</v>
      </c>
      <c r="I209" s="27">
        <v>336868.9</v>
      </c>
      <c r="J209" s="27">
        <v>336868.9</v>
      </c>
    </row>
    <row r="210" spans="1:10" x14ac:dyDescent="0.2">
      <c r="A210" s="26"/>
      <c r="B210" s="26"/>
      <c r="C210" s="26"/>
      <c r="D210" s="26"/>
      <c r="E210" s="26" t="s">
        <v>151</v>
      </c>
      <c r="F210" s="25">
        <v>0</v>
      </c>
      <c r="G210" s="26" t="s">
        <v>150</v>
      </c>
      <c r="H210" s="25">
        <v>0</v>
      </c>
      <c r="I210" s="26" t="s">
        <v>149</v>
      </c>
      <c r="J210" s="25">
        <v>0</v>
      </c>
    </row>
    <row r="211" spans="1:10" x14ac:dyDescent="0.2">
      <c r="A211" s="26"/>
      <c r="B211" s="26"/>
      <c r="C211" s="26"/>
      <c r="D211" s="26"/>
      <c r="E211" s="26" t="s">
        <v>148</v>
      </c>
      <c r="F211" s="25">
        <v>78119.89</v>
      </c>
      <c r="G211" s="26"/>
      <c r="H211" s="169" t="s">
        <v>147</v>
      </c>
      <c r="I211" s="169"/>
      <c r="J211" s="25">
        <v>414988.79</v>
      </c>
    </row>
    <row r="212" spans="1:10" ht="30" customHeight="1" thickBot="1" x14ac:dyDescent="0.25">
      <c r="A212" s="19"/>
      <c r="B212" s="19"/>
      <c r="C212" s="19"/>
      <c r="D212" s="19"/>
      <c r="E212" s="19"/>
      <c r="F212" s="19"/>
      <c r="G212" s="19" t="s">
        <v>146</v>
      </c>
      <c r="H212" s="24">
        <v>1</v>
      </c>
      <c r="I212" s="19" t="s">
        <v>145</v>
      </c>
      <c r="J212" s="23">
        <v>414988.79</v>
      </c>
    </row>
    <row r="213" spans="1:10" ht="0.95" customHeight="1" thickTop="1" x14ac:dyDescent="0.2">
      <c r="A213" s="22"/>
      <c r="B213" s="22"/>
      <c r="C213" s="22"/>
      <c r="D213" s="22"/>
      <c r="E213" s="22"/>
      <c r="F213" s="22"/>
      <c r="G213" s="22"/>
      <c r="H213" s="22"/>
      <c r="I213" s="22"/>
      <c r="J213" s="22"/>
    </row>
    <row r="214" spans="1:10" ht="18" customHeight="1" x14ac:dyDescent="0.2">
      <c r="A214" s="39" t="s">
        <v>107</v>
      </c>
      <c r="B214" s="37" t="s">
        <v>9</v>
      </c>
      <c r="C214" s="39" t="s">
        <v>10</v>
      </c>
      <c r="D214" s="39" t="s">
        <v>11</v>
      </c>
      <c r="E214" s="152" t="s">
        <v>159</v>
      </c>
      <c r="F214" s="152"/>
      <c r="G214" s="38" t="s">
        <v>12</v>
      </c>
      <c r="H214" s="37" t="s">
        <v>13</v>
      </c>
      <c r="I214" s="37" t="s">
        <v>14</v>
      </c>
      <c r="J214" s="37" t="s">
        <v>16</v>
      </c>
    </row>
    <row r="215" spans="1:10" ht="51.95" customHeight="1" x14ac:dyDescent="0.2">
      <c r="A215" s="35" t="s">
        <v>158</v>
      </c>
      <c r="B215" s="36" t="s">
        <v>94</v>
      </c>
      <c r="C215" s="35" t="s">
        <v>24</v>
      </c>
      <c r="D215" s="35" t="s">
        <v>95</v>
      </c>
      <c r="E215" s="166" t="s">
        <v>157</v>
      </c>
      <c r="F215" s="166"/>
      <c r="G215" s="34" t="s">
        <v>26</v>
      </c>
      <c r="H215" s="33">
        <v>1</v>
      </c>
      <c r="I215" s="32">
        <v>118881.60000000001</v>
      </c>
      <c r="J215" s="32">
        <v>118881.60000000001</v>
      </c>
    </row>
    <row r="216" spans="1:10" ht="51.95" customHeight="1" x14ac:dyDescent="0.2">
      <c r="A216" s="30" t="s">
        <v>156</v>
      </c>
      <c r="B216" s="31" t="s">
        <v>171</v>
      </c>
      <c r="C216" s="30" t="s">
        <v>24</v>
      </c>
      <c r="D216" s="30" t="s">
        <v>95</v>
      </c>
      <c r="E216" s="168" t="s">
        <v>153</v>
      </c>
      <c r="F216" s="168"/>
      <c r="G216" s="29" t="s">
        <v>160</v>
      </c>
      <c r="H216" s="28">
        <v>1</v>
      </c>
      <c r="I216" s="27">
        <v>118881.60000000001</v>
      </c>
      <c r="J216" s="27">
        <v>118881.60000000001</v>
      </c>
    </row>
    <row r="217" spans="1:10" x14ac:dyDescent="0.2">
      <c r="A217" s="26"/>
      <c r="B217" s="26"/>
      <c r="C217" s="26"/>
      <c r="D217" s="26"/>
      <c r="E217" s="26" t="s">
        <v>151</v>
      </c>
      <c r="F217" s="25">
        <v>56580.648231899999</v>
      </c>
      <c r="G217" s="26" t="s">
        <v>150</v>
      </c>
      <c r="H217" s="25">
        <v>62300.95</v>
      </c>
      <c r="I217" s="26" t="s">
        <v>149</v>
      </c>
      <c r="J217" s="25">
        <v>118881.60000000001</v>
      </c>
    </row>
    <row r="218" spans="1:10" x14ac:dyDescent="0.2">
      <c r="A218" s="26"/>
      <c r="B218" s="26"/>
      <c r="C218" s="26"/>
      <c r="D218" s="26"/>
      <c r="E218" s="26" t="s">
        <v>148</v>
      </c>
      <c r="F218" s="25">
        <v>27568.639999999999</v>
      </c>
      <c r="G218" s="26"/>
      <c r="H218" s="169" t="s">
        <v>147</v>
      </c>
      <c r="I218" s="169"/>
      <c r="J218" s="25">
        <v>146450.23999999999</v>
      </c>
    </row>
    <row r="219" spans="1:10" ht="30" customHeight="1" thickBot="1" x14ac:dyDescent="0.25">
      <c r="A219" s="19"/>
      <c r="B219" s="19"/>
      <c r="C219" s="19"/>
      <c r="D219" s="19"/>
      <c r="E219" s="19"/>
      <c r="F219" s="19"/>
      <c r="G219" s="19" t="s">
        <v>146</v>
      </c>
      <c r="H219" s="24">
        <v>1</v>
      </c>
      <c r="I219" s="19" t="s">
        <v>145</v>
      </c>
      <c r="J219" s="23">
        <v>146450.23999999999</v>
      </c>
    </row>
    <row r="220" spans="1:10" ht="0.95" customHeight="1" thickTop="1" x14ac:dyDescent="0.2">
      <c r="A220" s="22"/>
      <c r="B220" s="22"/>
      <c r="C220" s="22"/>
      <c r="D220" s="22"/>
      <c r="E220" s="22"/>
      <c r="F220" s="22"/>
      <c r="G220" s="22"/>
      <c r="H220" s="22"/>
      <c r="I220" s="22"/>
      <c r="J220" s="22"/>
    </row>
    <row r="221" spans="1:10" ht="18" customHeight="1" x14ac:dyDescent="0.2">
      <c r="A221" s="39" t="s">
        <v>108</v>
      </c>
      <c r="B221" s="37" t="s">
        <v>9</v>
      </c>
      <c r="C221" s="39" t="s">
        <v>10</v>
      </c>
      <c r="D221" s="39" t="s">
        <v>11</v>
      </c>
      <c r="E221" s="152" t="s">
        <v>159</v>
      </c>
      <c r="F221" s="152"/>
      <c r="G221" s="38" t="s">
        <v>12</v>
      </c>
      <c r="H221" s="37" t="s">
        <v>13</v>
      </c>
      <c r="I221" s="37" t="s">
        <v>14</v>
      </c>
      <c r="J221" s="37" t="s">
        <v>16</v>
      </c>
    </row>
    <row r="222" spans="1:10" ht="143.1" customHeight="1" x14ac:dyDescent="0.2">
      <c r="A222" s="35" t="s">
        <v>158</v>
      </c>
      <c r="B222" s="36" t="s">
        <v>109</v>
      </c>
      <c r="C222" s="35" t="s">
        <v>24</v>
      </c>
      <c r="D222" s="35" t="s">
        <v>110</v>
      </c>
      <c r="E222" s="166" t="s">
        <v>157</v>
      </c>
      <c r="F222" s="166"/>
      <c r="G222" s="34" t="s">
        <v>26</v>
      </c>
      <c r="H222" s="33">
        <v>1</v>
      </c>
      <c r="I222" s="32">
        <v>357266.45</v>
      </c>
      <c r="J222" s="32">
        <v>357266.45</v>
      </c>
    </row>
    <row r="223" spans="1:10" ht="143.1" customHeight="1" x14ac:dyDescent="0.2">
      <c r="A223" s="30" t="s">
        <v>156</v>
      </c>
      <c r="B223" s="31" t="s">
        <v>170</v>
      </c>
      <c r="C223" s="30" t="s">
        <v>24</v>
      </c>
      <c r="D223" s="30" t="s">
        <v>169</v>
      </c>
      <c r="E223" s="168" t="s">
        <v>168</v>
      </c>
      <c r="F223" s="168"/>
      <c r="G223" s="29" t="s">
        <v>160</v>
      </c>
      <c r="H223" s="28">
        <v>1</v>
      </c>
      <c r="I223" s="27">
        <v>357266.45</v>
      </c>
      <c r="J223" s="27">
        <v>357266.45</v>
      </c>
    </row>
    <row r="224" spans="1:10" x14ac:dyDescent="0.2">
      <c r="A224" s="26"/>
      <c r="B224" s="26"/>
      <c r="C224" s="26"/>
      <c r="D224" s="26"/>
      <c r="E224" s="26" t="s">
        <v>151</v>
      </c>
      <c r="F224" s="25">
        <v>0</v>
      </c>
      <c r="G224" s="26" t="s">
        <v>150</v>
      </c>
      <c r="H224" s="25">
        <v>0</v>
      </c>
      <c r="I224" s="26" t="s">
        <v>149</v>
      </c>
      <c r="J224" s="25">
        <v>0</v>
      </c>
    </row>
    <row r="225" spans="1:10" x14ac:dyDescent="0.2">
      <c r="A225" s="26"/>
      <c r="B225" s="26"/>
      <c r="C225" s="26"/>
      <c r="D225" s="26"/>
      <c r="E225" s="26" t="s">
        <v>148</v>
      </c>
      <c r="F225" s="25">
        <v>82850.080000000002</v>
      </c>
      <c r="G225" s="26"/>
      <c r="H225" s="169" t="s">
        <v>147</v>
      </c>
      <c r="I225" s="169"/>
      <c r="J225" s="25">
        <v>440116.53</v>
      </c>
    </row>
    <row r="226" spans="1:10" ht="30" customHeight="1" thickBot="1" x14ac:dyDescent="0.25">
      <c r="A226" s="19"/>
      <c r="B226" s="19"/>
      <c r="C226" s="19"/>
      <c r="D226" s="19"/>
      <c r="E226" s="19"/>
      <c r="F226" s="19"/>
      <c r="G226" s="19" t="s">
        <v>146</v>
      </c>
      <c r="H226" s="24">
        <v>1</v>
      </c>
      <c r="I226" s="19" t="s">
        <v>145</v>
      </c>
      <c r="J226" s="23">
        <v>440116.53</v>
      </c>
    </row>
    <row r="227" spans="1:10" ht="0.95" customHeight="1" thickTop="1" x14ac:dyDescent="0.2">
      <c r="A227" s="22"/>
      <c r="B227" s="22"/>
      <c r="C227" s="22"/>
      <c r="D227" s="22"/>
      <c r="E227" s="22"/>
      <c r="F227" s="22"/>
      <c r="G227" s="22"/>
      <c r="H227" s="22"/>
      <c r="I227" s="22"/>
      <c r="J227" s="22"/>
    </row>
    <row r="228" spans="1:10" ht="18" customHeight="1" x14ac:dyDescent="0.2">
      <c r="A228" s="39" t="s">
        <v>111</v>
      </c>
      <c r="B228" s="37" t="s">
        <v>9</v>
      </c>
      <c r="C228" s="39" t="s">
        <v>10</v>
      </c>
      <c r="D228" s="39" t="s">
        <v>11</v>
      </c>
      <c r="E228" s="152" t="s">
        <v>159</v>
      </c>
      <c r="F228" s="152"/>
      <c r="G228" s="38" t="s">
        <v>12</v>
      </c>
      <c r="H228" s="37" t="s">
        <v>13</v>
      </c>
      <c r="I228" s="37" t="s">
        <v>14</v>
      </c>
      <c r="J228" s="37" t="s">
        <v>16</v>
      </c>
    </row>
    <row r="229" spans="1:10" ht="143.1" customHeight="1" x14ac:dyDescent="0.2">
      <c r="A229" s="35" t="s">
        <v>158</v>
      </c>
      <c r="B229" s="36" t="s">
        <v>112</v>
      </c>
      <c r="C229" s="35" t="s">
        <v>24</v>
      </c>
      <c r="D229" s="35" t="s">
        <v>113</v>
      </c>
      <c r="E229" s="166" t="s">
        <v>157</v>
      </c>
      <c r="F229" s="166"/>
      <c r="G229" s="34" t="s">
        <v>26</v>
      </c>
      <c r="H229" s="33">
        <v>1</v>
      </c>
      <c r="I229" s="32">
        <v>41259.72</v>
      </c>
      <c r="J229" s="32">
        <v>41259.72</v>
      </c>
    </row>
    <row r="230" spans="1:10" ht="143.1" customHeight="1" x14ac:dyDescent="0.2">
      <c r="A230" s="30" t="s">
        <v>156</v>
      </c>
      <c r="B230" s="31" t="s">
        <v>167</v>
      </c>
      <c r="C230" s="30" t="s">
        <v>24</v>
      </c>
      <c r="D230" s="30" t="s">
        <v>113</v>
      </c>
      <c r="E230" s="168" t="s">
        <v>153</v>
      </c>
      <c r="F230" s="168"/>
      <c r="G230" s="29" t="s">
        <v>160</v>
      </c>
      <c r="H230" s="28">
        <v>1</v>
      </c>
      <c r="I230" s="27">
        <v>41259.72</v>
      </c>
      <c r="J230" s="27">
        <v>41259.72</v>
      </c>
    </row>
    <row r="231" spans="1:10" x14ac:dyDescent="0.2">
      <c r="A231" s="26"/>
      <c r="B231" s="26"/>
      <c r="C231" s="26"/>
      <c r="D231" s="26"/>
      <c r="E231" s="26" t="s">
        <v>151</v>
      </c>
      <c r="F231" s="25">
        <v>19637.199562099999</v>
      </c>
      <c r="G231" s="26" t="s">
        <v>150</v>
      </c>
      <c r="H231" s="25">
        <v>21622.52</v>
      </c>
      <c r="I231" s="26" t="s">
        <v>149</v>
      </c>
      <c r="J231" s="25">
        <v>41259.72</v>
      </c>
    </row>
    <row r="232" spans="1:10" x14ac:dyDescent="0.2">
      <c r="A232" s="26"/>
      <c r="B232" s="26"/>
      <c r="C232" s="26"/>
      <c r="D232" s="26"/>
      <c r="E232" s="26" t="s">
        <v>148</v>
      </c>
      <c r="F232" s="25">
        <v>9568.1200000000008</v>
      </c>
      <c r="G232" s="26"/>
      <c r="H232" s="169" t="s">
        <v>147</v>
      </c>
      <c r="I232" s="169"/>
      <c r="J232" s="25">
        <v>50827.839999999997</v>
      </c>
    </row>
    <row r="233" spans="1:10" ht="30" customHeight="1" thickBot="1" x14ac:dyDescent="0.25">
      <c r="A233" s="19"/>
      <c r="B233" s="19"/>
      <c r="C233" s="19"/>
      <c r="D233" s="19"/>
      <c r="E233" s="19"/>
      <c r="F233" s="19"/>
      <c r="G233" s="19" t="s">
        <v>146</v>
      </c>
      <c r="H233" s="24">
        <v>1</v>
      </c>
      <c r="I233" s="19" t="s">
        <v>145</v>
      </c>
      <c r="J233" s="23">
        <v>50827.839999999997</v>
      </c>
    </row>
    <row r="234" spans="1:10" ht="0.95" customHeight="1" thickTop="1" x14ac:dyDescent="0.2">
      <c r="A234" s="22"/>
      <c r="B234" s="22"/>
      <c r="C234" s="22"/>
      <c r="D234" s="22"/>
      <c r="E234" s="22"/>
      <c r="F234" s="22"/>
      <c r="G234" s="22"/>
      <c r="H234" s="22"/>
      <c r="I234" s="22"/>
      <c r="J234" s="22"/>
    </row>
    <row r="235" spans="1:10" ht="24" customHeight="1" x14ac:dyDescent="0.2">
      <c r="A235" s="41" t="s">
        <v>114</v>
      </c>
      <c r="B235" s="41"/>
      <c r="C235" s="41"/>
      <c r="D235" s="41" t="s">
        <v>115</v>
      </c>
      <c r="E235" s="41"/>
      <c r="F235" s="153"/>
      <c r="G235" s="153"/>
      <c r="H235" s="42"/>
      <c r="I235" s="41"/>
      <c r="J235" s="40">
        <v>185403.18</v>
      </c>
    </row>
    <row r="236" spans="1:10" ht="18" customHeight="1" x14ac:dyDescent="0.2">
      <c r="A236" s="39" t="s">
        <v>116</v>
      </c>
      <c r="B236" s="37" t="s">
        <v>9</v>
      </c>
      <c r="C236" s="39" t="s">
        <v>10</v>
      </c>
      <c r="D236" s="39" t="s">
        <v>11</v>
      </c>
      <c r="E236" s="152" t="s">
        <v>159</v>
      </c>
      <c r="F236" s="152"/>
      <c r="G236" s="38" t="s">
        <v>12</v>
      </c>
      <c r="H236" s="37" t="s">
        <v>13</v>
      </c>
      <c r="I236" s="37" t="s">
        <v>14</v>
      </c>
      <c r="J236" s="37" t="s">
        <v>16</v>
      </c>
    </row>
    <row r="237" spans="1:10" ht="117" customHeight="1" x14ac:dyDescent="0.2">
      <c r="A237" s="35" t="s">
        <v>158</v>
      </c>
      <c r="B237" s="36" t="s">
        <v>117</v>
      </c>
      <c r="C237" s="35" t="s">
        <v>24</v>
      </c>
      <c r="D237" s="35" t="s">
        <v>118</v>
      </c>
      <c r="E237" s="166" t="s">
        <v>163</v>
      </c>
      <c r="F237" s="166"/>
      <c r="G237" s="34" t="s">
        <v>26</v>
      </c>
      <c r="H237" s="33">
        <v>1</v>
      </c>
      <c r="I237" s="32">
        <v>56624.24</v>
      </c>
      <c r="J237" s="32">
        <v>56624.24</v>
      </c>
    </row>
    <row r="238" spans="1:10" ht="104.1" customHeight="1" x14ac:dyDescent="0.2">
      <c r="A238" s="30" t="s">
        <v>156</v>
      </c>
      <c r="B238" s="31" t="s">
        <v>166</v>
      </c>
      <c r="C238" s="30" t="s">
        <v>24</v>
      </c>
      <c r="D238" s="30" t="s">
        <v>165</v>
      </c>
      <c r="E238" s="168" t="s">
        <v>164</v>
      </c>
      <c r="F238" s="168"/>
      <c r="G238" s="29" t="s">
        <v>160</v>
      </c>
      <c r="H238" s="28">
        <v>1</v>
      </c>
      <c r="I238" s="27">
        <v>56624.24</v>
      </c>
      <c r="J238" s="27">
        <v>56624.24</v>
      </c>
    </row>
    <row r="239" spans="1:10" x14ac:dyDescent="0.2">
      <c r="A239" s="26"/>
      <c r="B239" s="26"/>
      <c r="C239" s="26"/>
      <c r="D239" s="26"/>
      <c r="E239" s="26" t="s">
        <v>151</v>
      </c>
      <c r="F239" s="25">
        <v>0</v>
      </c>
      <c r="G239" s="26" t="s">
        <v>150</v>
      </c>
      <c r="H239" s="25">
        <v>0</v>
      </c>
      <c r="I239" s="26" t="s">
        <v>149</v>
      </c>
      <c r="J239" s="25">
        <v>0</v>
      </c>
    </row>
    <row r="240" spans="1:10" x14ac:dyDescent="0.2">
      <c r="A240" s="26"/>
      <c r="B240" s="26"/>
      <c r="C240" s="26"/>
      <c r="D240" s="26"/>
      <c r="E240" s="26" t="s">
        <v>148</v>
      </c>
      <c r="F240" s="25">
        <v>8652.18</v>
      </c>
      <c r="G240" s="26"/>
      <c r="H240" s="169" t="s">
        <v>147</v>
      </c>
      <c r="I240" s="169"/>
      <c r="J240" s="25">
        <v>65276.42</v>
      </c>
    </row>
    <row r="241" spans="1:10" ht="30" customHeight="1" thickBot="1" x14ac:dyDescent="0.25">
      <c r="A241" s="19"/>
      <c r="B241" s="19"/>
      <c r="C241" s="19"/>
      <c r="D241" s="19"/>
      <c r="E241" s="19"/>
      <c r="F241" s="19"/>
      <c r="G241" s="19" t="s">
        <v>146</v>
      </c>
      <c r="H241" s="24">
        <v>2</v>
      </c>
      <c r="I241" s="19" t="s">
        <v>145</v>
      </c>
      <c r="J241" s="23">
        <v>130552.84</v>
      </c>
    </row>
    <row r="242" spans="1:10" ht="0.95" customHeight="1" thickTop="1" x14ac:dyDescent="0.2">
      <c r="A242" s="22"/>
      <c r="B242" s="22"/>
      <c r="C242" s="22"/>
      <c r="D242" s="22"/>
      <c r="E242" s="22"/>
      <c r="F242" s="22"/>
      <c r="G242" s="22"/>
      <c r="H242" s="22"/>
      <c r="I242" s="22"/>
      <c r="J242" s="22"/>
    </row>
    <row r="243" spans="1:10" ht="18" customHeight="1" x14ac:dyDescent="0.2">
      <c r="A243" s="39" t="s">
        <v>119</v>
      </c>
      <c r="B243" s="37" t="s">
        <v>9</v>
      </c>
      <c r="C243" s="39" t="s">
        <v>10</v>
      </c>
      <c r="D243" s="39" t="s">
        <v>11</v>
      </c>
      <c r="E243" s="152" t="s">
        <v>159</v>
      </c>
      <c r="F243" s="152"/>
      <c r="G243" s="38" t="s">
        <v>12</v>
      </c>
      <c r="H243" s="37" t="s">
        <v>13</v>
      </c>
      <c r="I243" s="37" t="s">
        <v>14</v>
      </c>
      <c r="J243" s="37" t="s">
        <v>16</v>
      </c>
    </row>
    <row r="244" spans="1:10" ht="117" customHeight="1" x14ac:dyDescent="0.2">
      <c r="A244" s="35" t="s">
        <v>158</v>
      </c>
      <c r="B244" s="36" t="s">
        <v>120</v>
      </c>
      <c r="C244" s="35" t="s">
        <v>24</v>
      </c>
      <c r="D244" s="35" t="s">
        <v>121</v>
      </c>
      <c r="E244" s="166" t="s">
        <v>163</v>
      </c>
      <c r="F244" s="166"/>
      <c r="G244" s="34" t="s">
        <v>26</v>
      </c>
      <c r="H244" s="33">
        <v>1</v>
      </c>
      <c r="I244" s="32">
        <v>22262.5</v>
      </c>
      <c r="J244" s="32">
        <v>22262.5</v>
      </c>
    </row>
    <row r="245" spans="1:10" ht="117" customHeight="1" x14ac:dyDescent="0.2">
      <c r="A245" s="30" t="s">
        <v>156</v>
      </c>
      <c r="B245" s="31" t="s">
        <v>162</v>
      </c>
      <c r="C245" s="30" t="s">
        <v>24</v>
      </c>
      <c r="D245" s="30" t="s">
        <v>121</v>
      </c>
      <c r="E245" s="168" t="s">
        <v>153</v>
      </c>
      <c r="F245" s="168"/>
      <c r="G245" s="29" t="s">
        <v>160</v>
      </c>
      <c r="H245" s="28">
        <v>1</v>
      </c>
      <c r="I245" s="27">
        <v>22262.5</v>
      </c>
      <c r="J245" s="27">
        <v>22262.5</v>
      </c>
    </row>
    <row r="246" spans="1:10" x14ac:dyDescent="0.2">
      <c r="A246" s="26"/>
      <c r="B246" s="26"/>
      <c r="C246" s="26"/>
      <c r="D246" s="26"/>
      <c r="E246" s="26" t="s">
        <v>151</v>
      </c>
      <c r="F246" s="25">
        <v>10595.640378800001</v>
      </c>
      <c r="G246" s="26" t="s">
        <v>150</v>
      </c>
      <c r="H246" s="25">
        <v>11666.86</v>
      </c>
      <c r="I246" s="26" t="s">
        <v>149</v>
      </c>
      <c r="J246" s="25">
        <v>22262.5</v>
      </c>
    </row>
    <row r="247" spans="1:10" x14ac:dyDescent="0.2">
      <c r="A247" s="26"/>
      <c r="B247" s="26"/>
      <c r="C247" s="26"/>
      <c r="D247" s="26"/>
      <c r="E247" s="26" t="s">
        <v>148</v>
      </c>
      <c r="F247" s="25">
        <v>5162.67</v>
      </c>
      <c r="G247" s="26"/>
      <c r="H247" s="169" t="s">
        <v>147</v>
      </c>
      <c r="I247" s="169"/>
      <c r="J247" s="25">
        <v>27425.17</v>
      </c>
    </row>
    <row r="248" spans="1:10" ht="30" customHeight="1" thickBot="1" x14ac:dyDescent="0.25">
      <c r="A248" s="19"/>
      <c r="B248" s="19"/>
      <c r="C248" s="19"/>
      <c r="D248" s="19"/>
      <c r="E248" s="19"/>
      <c r="F248" s="19"/>
      <c r="G248" s="19" t="s">
        <v>146</v>
      </c>
      <c r="H248" s="24">
        <v>2</v>
      </c>
      <c r="I248" s="19" t="s">
        <v>145</v>
      </c>
      <c r="J248" s="23">
        <v>54850.34</v>
      </c>
    </row>
    <row r="249" spans="1:10" ht="0.95" customHeight="1" thickTop="1" x14ac:dyDescent="0.2">
      <c r="A249" s="22"/>
      <c r="B249" s="22"/>
      <c r="C249" s="22"/>
      <c r="D249" s="22"/>
      <c r="E249" s="22"/>
      <c r="F249" s="22"/>
      <c r="G249" s="22"/>
      <c r="H249" s="22"/>
      <c r="I249" s="22"/>
      <c r="J249" s="22"/>
    </row>
    <row r="250" spans="1:10" ht="26.1" customHeight="1" x14ac:dyDescent="0.2">
      <c r="A250" s="41" t="s">
        <v>122</v>
      </c>
      <c r="B250" s="41"/>
      <c r="C250" s="41"/>
      <c r="D250" s="41" t="s">
        <v>123</v>
      </c>
      <c r="E250" s="41"/>
      <c r="F250" s="153"/>
      <c r="G250" s="153"/>
      <c r="H250" s="42"/>
      <c r="I250" s="41"/>
      <c r="J250" s="40">
        <v>37004.76</v>
      </c>
    </row>
    <row r="251" spans="1:10" ht="18" customHeight="1" x14ac:dyDescent="0.2">
      <c r="A251" s="39" t="s">
        <v>124</v>
      </c>
      <c r="B251" s="37" t="s">
        <v>9</v>
      </c>
      <c r="C251" s="39" t="s">
        <v>10</v>
      </c>
      <c r="D251" s="39" t="s">
        <v>11</v>
      </c>
      <c r="E251" s="152" t="s">
        <v>159</v>
      </c>
      <c r="F251" s="152"/>
      <c r="G251" s="38" t="s">
        <v>12</v>
      </c>
      <c r="H251" s="37" t="s">
        <v>13</v>
      </c>
      <c r="I251" s="37" t="s">
        <v>14</v>
      </c>
      <c r="J251" s="37" t="s">
        <v>16</v>
      </c>
    </row>
    <row r="252" spans="1:10" ht="51.95" customHeight="1" x14ac:dyDescent="0.2">
      <c r="A252" s="35" t="s">
        <v>158</v>
      </c>
      <c r="B252" s="36" t="s">
        <v>125</v>
      </c>
      <c r="C252" s="35" t="s">
        <v>24</v>
      </c>
      <c r="D252" s="35" t="s">
        <v>126</v>
      </c>
      <c r="E252" s="166" t="s">
        <v>157</v>
      </c>
      <c r="F252" s="166"/>
      <c r="G252" s="34" t="s">
        <v>26</v>
      </c>
      <c r="H252" s="33">
        <v>1</v>
      </c>
      <c r="I252" s="32">
        <v>30038.77</v>
      </c>
      <c r="J252" s="32">
        <v>30038.77</v>
      </c>
    </row>
    <row r="253" spans="1:10" ht="51.95" customHeight="1" x14ac:dyDescent="0.2">
      <c r="A253" s="30" t="s">
        <v>156</v>
      </c>
      <c r="B253" s="31" t="s">
        <v>161</v>
      </c>
      <c r="C253" s="30" t="s">
        <v>24</v>
      </c>
      <c r="D253" s="30" t="s">
        <v>126</v>
      </c>
      <c r="E253" s="168" t="s">
        <v>153</v>
      </c>
      <c r="F253" s="168"/>
      <c r="G253" s="29" t="s">
        <v>160</v>
      </c>
      <c r="H253" s="28">
        <v>1</v>
      </c>
      <c r="I253" s="27">
        <v>30038.77</v>
      </c>
      <c r="J253" s="27">
        <v>30038.77</v>
      </c>
    </row>
    <row r="254" spans="1:10" x14ac:dyDescent="0.2">
      <c r="A254" s="26"/>
      <c r="B254" s="26"/>
      <c r="C254" s="26"/>
      <c r="D254" s="26"/>
      <c r="E254" s="26" t="s">
        <v>151</v>
      </c>
      <c r="F254" s="25">
        <v>14296.6874494</v>
      </c>
      <c r="G254" s="26" t="s">
        <v>150</v>
      </c>
      <c r="H254" s="25">
        <v>15742.08</v>
      </c>
      <c r="I254" s="26" t="s">
        <v>149</v>
      </c>
      <c r="J254" s="25">
        <v>30038.77</v>
      </c>
    </row>
    <row r="255" spans="1:10" x14ac:dyDescent="0.2">
      <c r="A255" s="26"/>
      <c r="B255" s="26"/>
      <c r="C255" s="26"/>
      <c r="D255" s="26"/>
      <c r="E255" s="26" t="s">
        <v>148</v>
      </c>
      <c r="F255" s="25">
        <v>6965.99</v>
      </c>
      <c r="G255" s="26"/>
      <c r="H255" s="169" t="s">
        <v>147</v>
      </c>
      <c r="I255" s="169"/>
      <c r="J255" s="25">
        <v>37004.76</v>
      </c>
    </row>
    <row r="256" spans="1:10" ht="30" customHeight="1" thickBot="1" x14ac:dyDescent="0.25">
      <c r="A256" s="19"/>
      <c r="B256" s="19"/>
      <c r="C256" s="19"/>
      <c r="D256" s="19"/>
      <c r="E256" s="19"/>
      <c r="F256" s="19"/>
      <c r="G256" s="19" t="s">
        <v>146</v>
      </c>
      <c r="H256" s="24">
        <v>1</v>
      </c>
      <c r="I256" s="19" t="s">
        <v>145</v>
      </c>
      <c r="J256" s="23">
        <v>37004.76</v>
      </c>
    </row>
    <row r="257" spans="1:10" ht="0.95" customHeight="1" thickTop="1" x14ac:dyDescent="0.2">
      <c r="A257" s="22"/>
      <c r="B257" s="22"/>
      <c r="C257" s="22"/>
      <c r="D257" s="22"/>
      <c r="E257" s="22"/>
      <c r="F257" s="22"/>
      <c r="G257" s="22"/>
      <c r="H257" s="22"/>
      <c r="I257" s="22"/>
      <c r="J257" s="22"/>
    </row>
    <row r="258" spans="1:10" ht="24" customHeight="1" x14ac:dyDescent="0.2">
      <c r="A258" s="41" t="s">
        <v>127</v>
      </c>
      <c r="B258" s="41"/>
      <c r="C258" s="41"/>
      <c r="D258" s="41" t="s">
        <v>128</v>
      </c>
      <c r="E258" s="41"/>
      <c r="F258" s="153"/>
      <c r="G258" s="153"/>
      <c r="H258" s="42"/>
      <c r="I258" s="41"/>
      <c r="J258" s="40">
        <v>204486</v>
      </c>
    </row>
    <row r="259" spans="1:10" ht="18" customHeight="1" x14ac:dyDescent="0.2">
      <c r="A259" s="39" t="s">
        <v>129</v>
      </c>
      <c r="B259" s="37" t="s">
        <v>9</v>
      </c>
      <c r="C259" s="39" t="s">
        <v>10</v>
      </c>
      <c r="D259" s="39" t="s">
        <v>11</v>
      </c>
      <c r="E259" s="152" t="s">
        <v>159</v>
      </c>
      <c r="F259" s="152"/>
      <c r="G259" s="38" t="s">
        <v>12</v>
      </c>
      <c r="H259" s="37" t="s">
        <v>13</v>
      </c>
      <c r="I259" s="37" t="s">
        <v>14</v>
      </c>
      <c r="J259" s="37" t="s">
        <v>16</v>
      </c>
    </row>
    <row r="260" spans="1:10" ht="51.95" customHeight="1" x14ac:dyDescent="0.2">
      <c r="A260" s="35" t="s">
        <v>158</v>
      </c>
      <c r="B260" s="36" t="s">
        <v>130</v>
      </c>
      <c r="C260" s="35" t="s">
        <v>24</v>
      </c>
      <c r="D260" s="35" t="s">
        <v>131</v>
      </c>
      <c r="E260" s="166" t="s">
        <v>157</v>
      </c>
      <c r="F260" s="166"/>
      <c r="G260" s="34" t="s">
        <v>26</v>
      </c>
      <c r="H260" s="33">
        <v>1</v>
      </c>
      <c r="I260" s="32">
        <v>6916.35</v>
      </c>
      <c r="J260" s="32">
        <v>6916.35</v>
      </c>
    </row>
    <row r="261" spans="1:10" ht="39" customHeight="1" x14ac:dyDescent="0.2">
      <c r="A261" s="30" t="s">
        <v>156</v>
      </c>
      <c r="B261" s="31" t="s">
        <v>155</v>
      </c>
      <c r="C261" s="30" t="s">
        <v>24</v>
      </c>
      <c r="D261" s="30" t="s">
        <v>154</v>
      </c>
      <c r="E261" s="168" t="s">
        <v>153</v>
      </c>
      <c r="F261" s="168"/>
      <c r="G261" s="29" t="s">
        <v>152</v>
      </c>
      <c r="H261" s="28">
        <v>1</v>
      </c>
      <c r="I261" s="27">
        <v>6916.35</v>
      </c>
      <c r="J261" s="27">
        <v>6916.35</v>
      </c>
    </row>
    <row r="262" spans="1:10" x14ac:dyDescent="0.2">
      <c r="A262" s="26"/>
      <c r="B262" s="26"/>
      <c r="C262" s="26"/>
      <c r="D262" s="26"/>
      <c r="E262" s="26" t="s">
        <v>151</v>
      </c>
      <c r="F262" s="25">
        <v>3291.7757365000002</v>
      </c>
      <c r="G262" s="26" t="s">
        <v>150</v>
      </c>
      <c r="H262" s="25">
        <v>3624.57</v>
      </c>
      <c r="I262" s="26" t="s">
        <v>149</v>
      </c>
      <c r="J262" s="25">
        <v>6916.35</v>
      </c>
    </row>
    <row r="263" spans="1:10" x14ac:dyDescent="0.2">
      <c r="A263" s="26"/>
      <c r="B263" s="26"/>
      <c r="C263" s="26"/>
      <c r="D263" s="26"/>
      <c r="E263" s="26" t="s">
        <v>148</v>
      </c>
      <c r="F263" s="25">
        <v>1603.9</v>
      </c>
      <c r="G263" s="26"/>
      <c r="H263" s="169" t="s">
        <v>147</v>
      </c>
      <c r="I263" s="169"/>
      <c r="J263" s="25">
        <v>8520.25</v>
      </c>
    </row>
    <row r="264" spans="1:10" ht="30" customHeight="1" thickBot="1" x14ac:dyDescent="0.25">
      <c r="A264" s="19"/>
      <c r="B264" s="19"/>
      <c r="C264" s="19"/>
      <c r="D264" s="19"/>
      <c r="E264" s="19"/>
      <c r="F264" s="19"/>
      <c r="G264" s="19" t="s">
        <v>146</v>
      </c>
      <c r="H264" s="24">
        <v>24</v>
      </c>
      <c r="I264" s="19" t="s">
        <v>145</v>
      </c>
      <c r="J264" s="23">
        <v>204486</v>
      </c>
    </row>
    <row r="265" spans="1:10" ht="0.95" customHeight="1" thickTop="1" x14ac:dyDescent="0.2">
      <c r="A265" s="22"/>
      <c r="B265" s="22"/>
      <c r="C265" s="22"/>
      <c r="D265" s="22"/>
      <c r="E265" s="22"/>
      <c r="F265" s="22"/>
      <c r="G265" s="22"/>
      <c r="H265" s="22"/>
      <c r="I265" s="22"/>
      <c r="J265" s="22"/>
    </row>
    <row r="266" spans="1:10" x14ac:dyDescent="0.2">
      <c r="A266" s="21"/>
      <c r="B266" s="21"/>
      <c r="C266" s="21"/>
      <c r="D266" s="21"/>
      <c r="E266" s="21"/>
      <c r="F266" s="21"/>
      <c r="G266" s="21"/>
      <c r="H266" s="21"/>
      <c r="I266" s="21"/>
      <c r="J266" s="21"/>
    </row>
    <row r="267" spans="1:10" x14ac:dyDescent="0.2">
      <c r="A267" s="154" t="s">
        <v>136</v>
      </c>
      <c r="B267" s="154"/>
      <c r="C267" s="154"/>
      <c r="D267" s="20" t="s">
        <v>137</v>
      </c>
      <c r="E267" s="19"/>
      <c r="F267" s="149" t="s">
        <v>138</v>
      </c>
      <c r="G267" s="154"/>
      <c r="H267" s="155">
        <v>7746687.1699999999</v>
      </c>
      <c r="I267" s="154"/>
      <c r="J267" s="154"/>
    </row>
    <row r="268" spans="1:10" x14ac:dyDescent="0.2">
      <c r="A268" s="154" t="s">
        <v>139</v>
      </c>
      <c r="B268" s="154"/>
      <c r="C268" s="154"/>
      <c r="D268" s="20"/>
      <c r="E268" s="19"/>
      <c r="F268" s="149" t="s">
        <v>140</v>
      </c>
      <c r="G268" s="154"/>
      <c r="H268" s="155">
        <v>1490964.3</v>
      </c>
      <c r="I268" s="154"/>
      <c r="J268" s="154"/>
    </row>
    <row r="269" spans="1:10" x14ac:dyDescent="0.2">
      <c r="A269" s="154" t="s">
        <v>141</v>
      </c>
      <c r="B269" s="154"/>
      <c r="C269" s="154"/>
      <c r="D269" s="20" t="s">
        <v>142</v>
      </c>
      <c r="E269" s="19"/>
      <c r="F269" s="149" t="s">
        <v>143</v>
      </c>
      <c r="G269" s="154"/>
      <c r="H269" s="155">
        <v>9237651.4700000007</v>
      </c>
      <c r="I269" s="154"/>
      <c r="J269" s="154"/>
    </row>
    <row r="270" spans="1:10" ht="60" customHeight="1" x14ac:dyDescent="0.2">
      <c r="A270" s="18"/>
      <c r="B270" s="18"/>
      <c r="C270" s="18"/>
      <c r="D270" s="18"/>
      <c r="E270" s="18"/>
      <c r="F270" s="18"/>
      <c r="G270" s="18"/>
      <c r="H270" s="18"/>
      <c r="I270" s="18"/>
      <c r="J270" s="18"/>
    </row>
    <row r="271" spans="1:10" ht="69.95" customHeight="1" x14ac:dyDescent="0.2">
      <c r="A271" s="156" t="s">
        <v>144</v>
      </c>
      <c r="B271" s="151"/>
      <c r="C271" s="151"/>
      <c r="D271" s="151"/>
      <c r="E271" s="151"/>
      <c r="F271" s="151"/>
      <c r="G271" s="151"/>
      <c r="H271" s="151"/>
      <c r="I271" s="151"/>
      <c r="J271" s="151"/>
    </row>
  </sheetData>
  <mergeCells count="185">
    <mergeCell ref="A269:C269"/>
    <mergeCell ref="F269:G269"/>
    <mergeCell ref="H269:J269"/>
    <mergeCell ref="A271:J271"/>
    <mergeCell ref="E259:F259"/>
    <mergeCell ref="E260:F260"/>
    <mergeCell ref="E261:F261"/>
    <mergeCell ref="H263:I263"/>
    <mergeCell ref="A267:C267"/>
    <mergeCell ref="F267:G267"/>
    <mergeCell ref="H267:J267"/>
    <mergeCell ref="A268:C268"/>
    <mergeCell ref="F268:G268"/>
    <mergeCell ref="H268:J268"/>
    <mergeCell ref="E244:F244"/>
    <mergeCell ref="E245:F245"/>
    <mergeCell ref="H247:I247"/>
    <mergeCell ref="F250:G250"/>
    <mergeCell ref="E251:F251"/>
    <mergeCell ref="E252:F252"/>
    <mergeCell ref="E253:F253"/>
    <mergeCell ref="H255:I255"/>
    <mergeCell ref="F258:G258"/>
    <mergeCell ref="E229:F229"/>
    <mergeCell ref="E230:F230"/>
    <mergeCell ref="H232:I232"/>
    <mergeCell ref="F235:G235"/>
    <mergeCell ref="E236:F236"/>
    <mergeCell ref="E237:F237"/>
    <mergeCell ref="E238:F238"/>
    <mergeCell ref="H240:I240"/>
    <mergeCell ref="E243:F243"/>
    <mergeCell ref="E214:F214"/>
    <mergeCell ref="E215:F215"/>
    <mergeCell ref="E216:F216"/>
    <mergeCell ref="H218:I218"/>
    <mergeCell ref="E221:F221"/>
    <mergeCell ref="E222:F222"/>
    <mergeCell ref="E223:F223"/>
    <mergeCell ref="H225:I225"/>
    <mergeCell ref="E228:F228"/>
    <mergeCell ref="H197:I197"/>
    <mergeCell ref="E200:F200"/>
    <mergeCell ref="E201:F201"/>
    <mergeCell ref="E202:F202"/>
    <mergeCell ref="H204:I204"/>
    <mergeCell ref="E207:F207"/>
    <mergeCell ref="E208:F208"/>
    <mergeCell ref="E209:F209"/>
    <mergeCell ref="H211:I211"/>
    <mergeCell ref="E164:F164"/>
    <mergeCell ref="E165:F165"/>
    <mergeCell ref="E193:F193"/>
    <mergeCell ref="E194:F194"/>
    <mergeCell ref="E195:F195"/>
    <mergeCell ref="E166:F166"/>
    <mergeCell ref="H168:I168"/>
    <mergeCell ref="E171:F171"/>
    <mergeCell ref="E172:F172"/>
    <mergeCell ref="E173:F173"/>
    <mergeCell ref="H175:I175"/>
    <mergeCell ref="E178:F178"/>
    <mergeCell ref="H182:I182"/>
    <mergeCell ref="E185:F185"/>
    <mergeCell ref="E186:F186"/>
    <mergeCell ref="E187:F187"/>
    <mergeCell ref="H189:I189"/>
    <mergeCell ref="F192:G192"/>
    <mergeCell ref="E179:F179"/>
    <mergeCell ref="E180:F180"/>
    <mergeCell ref="F149:G149"/>
    <mergeCell ref="E150:F150"/>
    <mergeCell ref="E151:F151"/>
    <mergeCell ref="E152:F152"/>
    <mergeCell ref="H154:I154"/>
    <mergeCell ref="E157:F157"/>
    <mergeCell ref="E158:F158"/>
    <mergeCell ref="E159:F159"/>
    <mergeCell ref="H161:I161"/>
    <mergeCell ref="H103:I103"/>
    <mergeCell ref="E76:F76"/>
    <mergeCell ref="E136:F136"/>
    <mergeCell ref="E137:F137"/>
    <mergeCell ref="H139:I139"/>
    <mergeCell ref="E142:F142"/>
    <mergeCell ref="E143:F143"/>
    <mergeCell ref="E144:F144"/>
    <mergeCell ref="H146:I146"/>
    <mergeCell ref="E130:F130"/>
    <mergeCell ref="H132:I132"/>
    <mergeCell ref="E135:F135"/>
    <mergeCell ref="F106:G106"/>
    <mergeCell ref="E107:F107"/>
    <mergeCell ref="E108:F108"/>
    <mergeCell ref="H110:I110"/>
    <mergeCell ref="E113:F113"/>
    <mergeCell ref="E114:F114"/>
    <mergeCell ref="E115:F115"/>
    <mergeCell ref="E121:F121"/>
    <mergeCell ref="E122:F122"/>
    <mergeCell ref="E123:F123"/>
    <mergeCell ref="H125:I125"/>
    <mergeCell ref="E128:F128"/>
    <mergeCell ref="E129:F129"/>
    <mergeCell ref="H117:I117"/>
    <mergeCell ref="F120:G120"/>
    <mergeCell ref="E92:F92"/>
    <mergeCell ref="E93:F93"/>
    <mergeCell ref="E94:F94"/>
    <mergeCell ref="H96:I96"/>
    <mergeCell ref="E99:F99"/>
    <mergeCell ref="E100:F100"/>
    <mergeCell ref="E101:F101"/>
    <mergeCell ref="E68:F68"/>
    <mergeCell ref="E61:F61"/>
    <mergeCell ref="E62:F62"/>
    <mergeCell ref="E63:F63"/>
    <mergeCell ref="E77:F77"/>
    <mergeCell ref="E78:F78"/>
    <mergeCell ref="E79:F79"/>
    <mergeCell ref="E80:F80"/>
    <mergeCell ref="H82:I82"/>
    <mergeCell ref="E85:F85"/>
    <mergeCell ref="E86:F86"/>
    <mergeCell ref="E87:F87"/>
    <mergeCell ref="H89:I89"/>
    <mergeCell ref="H70:I70"/>
    <mergeCell ref="E73:F73"/>
    <mergeCell ref="E74:F74"/>
    <mergeCell ref="E75:F75"/>
    <mergeCell ref="E56:F56"/>
    <mergeCell ref="E64:F64"/>
    <mergeCell ref="E65:F65"/>
    <mergeCell ref="E66:F66"/>
    <mergeCell ref="E67:F67"/>
    <mergeCell ref="H58:I58"/>
    <mergeCell ref="H34:I34"/>
    <mergeCell ref="E37:F37"/>
    <mergeCell ref="E38:F38"/>
    <mergeCell ref="E39:F39"/>
    <mergeCell ref="E51:F51"/>
    <mergeCell ref="E40:F40"/>
    <mergeCell ref="E41:F41"/>
    <mergeCell ref="E42:F42"/>
    <mergeCell ref="E43:F43"/>
    <mergeCell ref="E44:F44"/>
    <mergeCell ref="E52:F52"/>
    <mergeCell ref="E53:F53"/>
    <mergeCell ref="E54:F54"/>
    <mergeCell ref="E55:F55"/>
    <mergeCell ref="E19:F19"/>
    <mergeCell ref="E20:F20"/>
    <mergeCell ref="H22:I22"/>
    <mergeCell ref="H46:I46"/>
    <mergeCell ref="E49:F49"/>
    <mergeCell ref="E50:F50"/>
    <mergeCell ref="E28:F28"/>
    <mergeCell ref="E29:F29"/>
    <mergeCell ref="E30:F30"/>
    <mergeCell ref="E31:F31"/>
    <mergeCell ref="E32:F32"/>
    <mergeCell ref="C1:D1"/>
    <mergeCell ref="E1:F1"/>
    <mergeCell ref="G1:H1"/>
    <mergeCell ref="I1:J1"/>
    <mergeCell ref="C2:D2"/>
    <mergeCell ref="E25:F25"/>
    <mergeCell ref="E26:F26"/>
    <mergeCell ref="E27:F27"/>
    <mergeCell ref="F4:G4"/>
    <mergeCell ref="E5:F5"/>
    <mergeCell ref="E6:F6"/>
    <mergeCell ref="E7:F7"/>
    <mergeCell ref="E2:F2"/>
    <mergeCell ref="G2:H2"/>
    <mergeCell ref="I2:J2"/>
    <mergeCell ref="A3:J3"/>
    <mergeCell ref="H9:I9"/>
    <mergeCell ref="F12:G12"/>
    <mergeCell ref="E13:F13"/>
    <mergeCell ref="E14:F14"/>
    <mergeCell ref="E15:F15"/>
    <mergeCell ref="E16:F16"/>
    <mergeCell ref="E17:F17"/>
    <mergeCell ref="E18:F18"/>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2"/>
  <sheetViews>
    <sheetView showOutlineSymbols="0" showWhiteSpace="0" zoomScale="55" zoomScaleNormal="55" workbookViewId="0">
      <selection activeCell="B2" sqref="B2"/>
    </sheetView>
  </sheetViews>
  <sheetFormatPr defaultRowHeight="14.25" x14ac:dyDescent="0.2"/>
  <cols>
    <col min="1" max="1" width="20" style="120" bestFit="1" customWidth="1"/>
    <col min="2" max="2" width="60" style="120" bestFit="1" customWidth="1"/>
    <col min="3" max="3" width="20" style="120" bestFit="1" customWidth="1"/>
    <col min="4" max="30" width="12" style="120" bestFit="1" customWidth="1"/>
    <col min="31" max="38" width="22.5" style="120" bestFit="1" customWidth="1"/>
    <col min="39" max="16384" width="9" style="120"/>
  </cols>
  <sheetData>
    <row r="1" spans="1:38" ht="15" x14ac:dyDescent="0.2">
      <c r="A1" s="127"/>
      <c r="B1" s="127" t="s">
        <v>0</v>
      </c>
      <c r="C1" s="127" t="s">
        <v>1</v>
      </c>
      <c r="D1" s="148" t="s">
        <v>2</v>
      </c>
      <c r="E1" s="148"/>
      <c r="F1" s="148" t="s">
        <v>3</v>
      </c>
      <c r="G1" s="148"/>
    </row>
    <row r="2" spans="1:38" ht="95.1" customHeight="1" x14ac:dyDescent="0.2">
      <c r="A2" s="122"/>
      <c r="B2" s="122" t="s">
        <v>578</v>
      </c>
      <c r="C2" s="122" t="s">
        <v>4</v>
      </c>
      <c r="D2" s="149" t="s">
        <v>5</v>
      </c>
      <c r="E2" s="149"/>
      <c r="F2" s="149" t="s">
        <v>6</v>
      </c>
      <c r="G2" s="149"/>
    </row>
    <row r="3" spans="1:38" ht="15" x14ac:dyDescent="0.25">
      <c r="A3" s="150" t="s">
        <v>778</v>
      </c>
      <c r="B3" s="151"/>
      <c r="C3" s="151"/>
      <c r="D3" s="151"/>
      <c r="E3" s="151"/>
      <c r="F3" s="151"/>
      <c r="G3" s="151"/>
    </row>
    <row r="4" spans="1:38" ht="15" x14ac:dyDescent="0.2">
      <c r="A4" s="124" t="s">
        <v>8</v>
      </c>
      <c r="B4" s="124" t="s">
        <v>11</v>
      </c>
      <c r="C4" s="128" t="s">
        <v>777</v>
      </c>
      <c r="D4" s="128" t="s">
        <v>776</v>
      </c>
      <c r="E4" s="128" t="s">
        <v>775</v>
      </c>
      <c r="F4" s="128" t="s">
        <v>774</v>
      </c>
      <c r="G4" s="128" t="s">
        <v>773</v>
      </c>
      <c r="H4" s="128" t="s">
        <v>772</v>
      </c>
      <c r="I4" s="128" t="s">
        <v>771</v>
      </c>
      <c r="J4" s="128" t="s">
        <v>770</v>
      </c>
      <c r="K4" s="128" t="s">
        <v>769</v>
      </c>
      <c r="L4" s="128" t="s">
        <v>768</v>
      </c>
      <c r="M4" s="128" t="s">
        <v>767</v>
      </c>
      <c r="N4" s="128" t="s">
        <v>766</v>
      </c>
      <c r="O4" s="128" t="s">
        <v>765</v>
      </c>
      <c r="P4" s="128" t="s">
        <v>764</v>
      </c>
      <c r="Q4" s="128" t="s">
        <v>763</v>
      </c>
      <c r="R4" s="128" t="s">
        <v>762</v>
      </c>
      <c r="S4" s="128" t="s">
        <v>761</v>
      </c>
      <c r="T4" s="128" t="s">
        <v>760</v>
      </c>
      <c r="U4" s="128" t="s">
        <v>759</v>
      </c>
      <c r="V4" s="128" t="s">
        <v>758</v>
      </c>
      <c r="W4" s="128" t="s">
        <v>757</v>
      </c>
      <c r="X4" s="128" t="s">
        <v>756</v>
      </c>
      <c r="Y4" s="128" t="s">
        <v>755</v>
      </c>
      <c r="Z4" s="128" t="s">
        <v>754</v>
      </c>
      <c r="AA4" s="128" t="s">
        <v>753</v>
      </c>
      <c r="AB4" s="128" t="s">
        <v>752</v>
      </c>
      <c r="AC4" s="128" t="s">
        <v>751</v>
      </c>
      <c r="AD4" s="128" t="s">
        <v>750</v>
      </c>
      <c r="AE4" s="128" t="s">
        <v>749</v>
      </c>
      <c r="AF4" s="128" t="s">
        <v>748</v>
      </c>
      <c r="AG4" s="128" t="s">
        <v>747</v>
      </c>
      <c r="AH4" s="128" t="s">
        <v>746</v>
      </c>
      <c r="AI4" s="128" t="s">
        <v>745</v>
      </c>
      <c r="AJ4" s="128" t="s">
        <v>744</v>
      </c>
      <c r="AK4" s="128" t="s">
        <v>743</v>
      </c>
      <c r="AL4" s="128" t="s">
        <v>742</v>
      </c>
    </row>
    <row r="5" spans="1:38" ht="24" customHeight="1" thickBot="1" x14ac:dyDescent="0.25">
      <c r="A5" s="126" t="s">
        <v>20</v>
      </c>
      <c r="B5" s="126" t="s">
        <v>21</v>
      </c>
      <c r="C5" s="42" t="s">
        <v>741</v>
      </c>
      <c r="D5" s="42" t="s">
        <v>142</v>
      </c>
      <c r="E5" s="130" t="s">
        <v>740</v>
      </c>
      <c r="F5" s="130" t="s">
        <v>740</v>
      </c>
      <c r="G5" s="42" t="s">
        <v>142</v>
      </c>
      <c r="H5" s="42" t="s">
        <v>142</v>
      </c>
      <c r="I5" s="42" t="s">
        <v>142</v>
      </c>
      <c r="J5" s="42" t="s">
        <v>142</v>
      </c>
      <c r="K5" s="42" t="s">
        <v>142</v>
      </c>
      <c r="L5" s="42" t="s">
        <v>142</v>
      </c>
      <c r="M5" s="42" t="s">
        <v>142</v>
      </c>
      <c r="N5" s="42" t="s">
        <v>142</v>
      </c>
      <c r="O5" s="42" t="s">
        <v>142</v>
      </c>
      <c r="P5" s="42" t="s">
        <v>142</v>
      </c>
      <c r="Q5" s="42" t="s">
        <v>142</v>
      </c>
      <c r="R5" s="42" t="s">
        <v>142</v>
      </c>
      <c r="S5" s="42" t="s">
        <v>142</v>
      </c>
      <c r="T5" s="42" t="s">
        <v>142</v>
      </c>
      <c r="U5" s="42" t="s">
        <v>142</v>
      </c>
      <c r="V5" s="42" t="s">
        <v>142</v>
      </c>
      <c r="W5" s="42" t="s">
        <v>142</v>
      </c>
      <c r="X5" s="42" t="s">
        <v>142</v>
      </c>
      <c r="Y5" s="42" t="s">
        <v>142</v>
      </c>
      <c r="Z5" s="42" t="s">
        <v>142</v>
      </c>
      <c r="AA5" s="42" t="s">
        <v>142</v>
      </c>
      <c r="AB5" s="42" t="s">
        <v>142</v>
      </c>
      <c r="AC5" s="42" t="s">
        <v>142</v>
      </c>
      <c r="AD5" s="42" t="s">
        <v>142</v>
      </c>
      <c r="AE5" s="42" t="s">
        <v>142</v>
      </c>
      <c r="AF5" s="42" t="s">
        <v>142</v>
      </c>
      <c r="AG5" s="42" t="s">
        <v>142</v>
      </c>
      <c r="AH5" s="42" t="s">
        <v>142</v>
      </c>
      <c r="AI5" s="42" t="s">
        <v>142</v>
      </c>
      <c r="AJ5" s="42" t="s">
        <v>142</v>
      </c>
      <c r="AK5" s="42" t="s">
        <v>142</v>
      </c>
      <c r="AL5" s="42" t="s">
        <v>142</v>
      </c>
    </row>
    <row r="6" spans="1:38" ht="129.94999999999999" customHeight="1" thickTop="1" thickBot="1" x14ac:dyDescent="0.25">
      <c r="A6" s="125" t="s">
        <v>22</v>
      </c>
      <c r="B6" s="125" t="s">
        <v>25</v>
      </c>
      <c r="C6" s="36" t="s">
        <v>741</v>
      </c>
      <c r="D6" s="36" t="s">
        <v>142</v>
      </c>
      <c r="E6" s="129" t="s">
        <v>740</v>
      </c>
      <c r="F6" s="129" t="s">
        <v>740</v>
      </c>
      <c r="G6" s="36" t="s">
        <v>142</v>
      </c>
      <c r="H6" s="36" t="s">
        <v>142</v>
      </c>
      <c r="I6" s="36" t="s">
        <v>142</v>
      </c>
      <c r="J6" s="36" t="s">
        <v>142</v>
      </c>
      <c r="K6" s="36" t="s">
        <v>142</v>
      </c>
      <c r="L6" s="36" t="s">
        <v>142</v>
      </c>
      <c r="M6" s="36" t="s">
        <v>142</v>
      </c>
      <c r="N6" s="36" t="s">
        <v>142</v>
      </c>
      <c r="O6" s="36" t="s">
        <v>142</v>
      </c>
      <c r="P6" s="36" t="s">
        <v>142</v>
      </c>
      <c r="Q6" s="36" t="s">
        <v>142</v>
      </c>
      <c r="R6" s="36" t="s">
        <v>142</v>
      </c>
      <c r="S6" s="36" t="s">
        <v>142</v>
      </c>
      <c r="T6" s="36" t="s">
        <v>142</v>
      </c>
      <c r="U6" s="36" t="s">
        <v>142</v>
      </c>
      <c r="V6" s="36" t="s">
        <v>142</v>
      </c>
      <c r="W6" s="36" t="s">
        <v>142</v>
      </c>
      <c r="X6" s="36" t="s">
        <v>142</v>
      </c>
      <c r="Y6" s="36" t="s">
        <v>142</v>
      </c>
      <c r="Z6" s="36" t="s">
        <v>142</v>
      </c>
      <c r="AA6" s="36" t="s">
        <v>142</v>
      </c>
      <c r="AB6" s="36" t="s">
        <v>142</v>
      </c>
      <c r="AC6" s="36" t="s">
        <v>142</v>
      </c>
      <c r="AD6" s="36" t="s">
        <v>142</v>
      </c>
      <c r="AE6" s="36" t="s">
        <v>142</v>
      </c>
      <c r="AF6" s="36" t="s">
        <v>142</v>
      </c>
      <c r="AG6" s="36" t="s">
        <v>142</v>
      </c>
      <c r="AH6" s="36" t="s">
        <v>142</v>
      </c>
      <c r="AI6" s="36" t="s">
        <v>142</v>
      </c>
      <c r="AJ6" s="36" t="s">
        <v>142</v>
      </c>
      <c r="AK6" s="36" t="s">
        <v>142</v>
      </c>
      <c r="AL6" s="36" t="s">
        <v>142</v>
      </c>
    </row>
    <row r="7" spans="1:38" ht="24" customHeight="1" thickTop="1" thickBot="1" x14ac:dyDescent="0.25">
      <c r="A7" s="126" t="s">
        <v>27</v>
      </c>
      <c r="B7" s="126" t="s">
        <v>28</v>
      </c>
      <c r="C7" s="42" t="s">
        <v>739</v>
      </c>
      <c r="D7" s="42" t="s">
        <v>142</v>
      </c>
      <c r="E7" s="42" t="s">
        <v>142</v>
      </c>
      <c r="F7" s="42" t="s">
        <v>142</v>
      </c>
      <c r="G7" s="130" t="s">
        <v>738</v>
      </c>
      <c r="H7" s="130" t="s">
        <v>738</v>
      </c>
      <c r="I7" s="130" t="s">
        <v>836</v>
      </c>
      <c r="J7" s="130" t="s">
        <v>835</v>
      </c>
      <c r="K7" s="130" t="s">
        <v>834</v>
      </c>
      <c r="L7" s="130" t="s">
        <v>833</v>
      </c>
      <c r="M7" s="130" t="s">
        <v>737</v>
      </c>
      <c r="N7" s="130" t="s">
        <v>736</v>
      </c>
      <c r="O7" s="42" t="s">
        <v>142</v>
      </c>
      <c r="P7" s="42" t="s">
        <v>142</v>
      </c>
      <c r="Q7" s="42" t="s">
        <v>142</v>
      </c>
      <c r="R7" s="42" t="s">
        <v>142</v>
      </c>
      <c r="S7" s="42" t="s">
        <v>142</v>
      </c>
      <c r="T7" s="42" t="s">
        <v>142</v>
      </c>
      <c r="U7" s="42" t="s">
        <v>142</v>
      </c>
      <c r="V7" s="42" t="s">
        <v>142</v>
      </c>
      <c r="W7" s="42" t="s">
        <v>142</v>
      </c>
      <c r="X7" s="42" t="s">
        <v>142</v>
      </c>
      <c r="Y7" s="42" t="s">
        <v>142</v>
      </c>
      <c r="Z7" s="42" t="s">
        <v>142</v>
      </c>
      <c r="AA7" s="42" t="s">
        <v>142</v>
      </c>
      <c r="AB7" s="42" t="s">
        <v>142</v>
      </c>
      <c r="AC7" s="42" t="s">
        <v>142</v>
      </c>
      <c r="AD7" s="42" t="s">
        <v>142</v>
      </c>
      <c r="AE7" s="42" t="s">
        <v>142</v>
      </c>
      <c r="AF7" s="42" t="s">
        <v>142</v>
      </c>
      <c r="AG7" s="42" t="s">
        <v>142</v>
      </c>
      <c r="AH7" s="42" t="s">
        <v>142</v>
      </c>
      <c r="AI7" s="42" t="s">
        <v>142</v>
      </c>
      <c r="AJ7" s="42" t="s">
        <v>142</v>
      </c>
      <c r="AK7" s="42" t="s">
        <v>142</v>
      </c>
      <c r="AL7" s="42" t="s">
        <v>142</v>
      </c>
    </row>
    <row r="8" spans="1:38" ht="26.1" customHeight="1" thickTop="1" thickBot="1" x14ac:dyDescent="0.25">
      <c r="A8" s="125" t="s">
        <v>29</v>
      </c>
      <c r="B8" s="125" t="s">
        <v>32</v>
      </c>
      <c r="C8" s="36" t="s">
        <v>735</v>
      </c>
      <c r="D8" s="36" t="s">
        <v>142</v>
      </c>
      <c r="E8" s="36" t="s">
        <v>142</v>
      </c>
      <c r="F8" s="36" t="s">
        <v>142</v>
      </c>
      <c r="G8" s="129" t="s">
        <v>734</v>
      </c>
      <c r="H8" s="129" t="s">
        <v>734</v>
      </c>
      <c r="I8" s="129" t="s">
        <v>832</v>
      </c>
      <c r="J8" s="129" t="s">
        <v>831</v>
      </c>
      <c r="K8" s="129" t="s">
        <v>830</v>
      </c>
      <c r="L8" s="129" t="s">
        <v>829</v>
      </c>
      <c r="M8" s="129" t="s">
        <v>733</v>
      </c>
      <c r="N8" s="129" t="s">
        <v>732</v>
      </c>
      <c r="O8" s="36" t="s">
        <v>142</v>
      </c>
      <c r="P8" s="36" t="s">
        <v>142</v>
      </c>
      <c r="Q8" s="36" t="s">
        <v>142</v>
      </c>
      <c r="R8" s="36" t="s">
        <v>142</v>
      </c>
      <c r="S8" s="36" t="s">
        <v>142</v>
      </c>
      <c r="T8" s="36" t="s">
        <v>142</v>
      </c>
      <c r="U8" s="36" t="s">
        <v>142</v>
      </c>
      <c r="V8" s="36" t="s">
        <v>142</v>
      </c>
      <c r="W8" s="36" t="s">
        <v>142</v>
      </c>
      <c r="X8" s="36" t="s">
        <v>142</v>
      </c>
      <c r="Y8" s="36" t="s">
        <v>142</v>
      </c>
      <c r="Z8" s="36" t="s">
        <v>142</v>
      </c>
      <c r="AA8" s="36" t="s">
        <v>142</v>
      </c>
      <c r="AB8" s="36" t="s">
        <v>142</v>
      </c>
      <c r="AC8" s="36" t="s">
        <v>142</v>
      </c>
      <c r="AD8" s="36" t="s">
        <v>142</v>
      </c>
      <c r="AE8" s="36" t="s">
        <v>142</v>
      </c>
      <c r="AF8" s="36" t="s">
        <v>142</v>
      </c>
      <c r="AG8" s="36" t="s">
        <v>142</v>
      </c>
      <c r="AH8" s="36" t="s">
        <v>142</v>
      </c>
      <c r="AI8" s="36" t="s">
        <v>142</v>
      </c>
      <c r="AJ8" s="36" t="s">
        <v>142</v>
      </c>
      <c r="AK8" s="36" t="s">
        <v>142</v>
      </c>
      <c r="AL8" s="36" t="s">
        <v>142</v>
      </c>
    </row>
    <row r="9" spans="1:38" ht="26.1" customHeight="1" thickTop="1" thickBot="1" x14ac:dyDescent="0.25">
      <c r="A9" s="125" t="s">
        <v>34</v>
      </c>
      <c r="B9" s="125" t="s">
        <v>36</v>
      </c>
      <c r="C9" s="36" t="s">
        <v>731</v>
      </c>
      <c r="D9" s="36" t="s">
        <v>142</v>
      </c>
      <c r="E9" s="36" t="s">
        <v>142</v>
      </c>
      <c r="F9" s="36" t="s">
        <v>142</v>
      </c>
      <c r="G9" s="129" t="s">
        <v>730</v>
      </c>
      <c r="H9" s="129" t="s">
        <v>730</v>
      </c>
      <c r="I9" s="129" t="s">
        <v>828</v>
      </c>
      <c r="J9" s="129" t="s">
        <v>827</v>
      </c>
      <c r="K9" s="129" t="s">
        <v>826</v>
      </c>
      <c r="L9" s="129" t="s">
        <v>825</v>
      </c>
      <c r="M9" s="129" t="s">
        <v>729</v>
      </c>
      <c r="N9" s="129" t="s">
        <v>728</v>
      </c>
      <c r="O9" s="36" t="s">
        <v>142</v>
      </c>
      <c r="P9" s="36" t="s">
        <v>142</v>
      </c>
      <c r="Q9" s="36" t="s">
        <v>142</v>
      </c>
      <c r="R9" s="36" t="s">
        <v>142</v>
      </c>
      <c r="S9" s="36" t="s">
        <v>142</v>
      </c>
      <c r="T9" s="36" t="s">
        <v>142</v>
      </c>
      <c r="U9" s="36" t="s">
        <v>142</v>
      </c>
      <c r="V9" s="36" t="s">
        <v>142</v>
      </c>
      <c r="W9" s="36" t="s">
        <v>142</v>
      </c>
      <c r="X9" s="36" t="s">
        <v>142</v>
      </c>
      <c r="Y9" s="36" t="s">
        <v>142</v>
      </c>
      <c r="Z9" s="36" t="s">
        <v>142</v>
      </c>
      <c r="AA9" s="36" t="s">
        <v>142</v>
      </c>
      <c r="AB9" s="36" t="s">
        <v>142</v>
      </c>
      <c r="AC9" s="36" t="s">
        <v>142</v>
      </c>
      <c r="AD9" s="36" t="s">
        <v>142</v>
      </c>
      <c r="AE9" s="36" t="s">
        <v>142</v>
      </c>
      <c r="AF9" s="36" t="s">
        <v>142</v>
      </c>
      <c r="AG9" s="36" t="s">
        <v>142</v>
      </c>
      <c r="AH9" s="36" t="s">
        <v>142</v>
      </c>
      <c r="AI9" s="36" t="s">
        <v>142</v>
      </c>
      <c r="AJ9" s="36" t="s">
        <v>142</v>
      </c>
      <c r="AK9" s="36" t="s">
        <v>142</v>
      </c>
      <c r="AL9" s="36" t="s">
        <v>142</v>
      </c>
    </row>
    <row r="10" spans="1:38" ht="26.1" customHeight="1" thickTop="1" thickBot="1" x14ac:dyDescent="0.25">
      <c r="A10" s="125" t="s">
        <v>38</v>
      </c>
      <c r="B10" s="125" t="s">
        <v>40</v>
      </c>
      <c r="C10" s="36" t="s">
        <v>727</v>
      </c>
      <c r="D10" s="36" t="s">
        <v>142</v>
      </c>
      <c r="E10" s="36" t="s">
        <v>142</v>
      </c>
      <c r="F10" s="36" t="s">
        <v>142</v>
      </c>
      <c r="G10" s="129" t="s">
        <v>726</v>
      </c>
      <c r="H10" s="129" t="s">
        <v>726</v>
      </c>
      <c r="I10" s="129" t="s">
        <v>824</v>
      </c>
      <c r="J10" s="129" t="s">
        <v>823</v>
      </c>
      <c r="K10" s="129" t="s">
        <v>822</v>
      </c>
      <c r="L10" s="129" t="s">
        <v>821</v>
      </c>
      <c r="M10" s="129" t="s">
        <v>725</v>
      </c>
      <c r="N10" s="129" t="s">
        <v>724</v>
      </c>
      <c r="O10" s="36" t="s">
        <v>142</v>
      </c>
      <c r="P10" s="36" t="s">
        <v>142</v>
      </c>
      <c r="Q10" s="36" t="s">
        <v>142</v>
      </c>
      <c r="R10" s="36" t="s">
        <v>142</v>
      </c>
      <c r="S10" s="36" t="s">
        <v>142</v>
      </c>
      <c r="T10" s="36" t="s">
        <v>142</v>
      </c>
      <c r="U10" s="36" t="s">
        <v>142</v>
      </c>
      <c r="V10" s="36" t="s">
        <v>142</v>
      </c>
      <c r="W10" s="36" t="s">
        <v>142</v>
      </c>
      <c r="X10" s="36" t="s">
        <v>142</v>
      </c>
      <c r="Y10" s="36" t="s">
        <v>142</v>
      </c>
      <c r="Z10" s="36" t="s">
        <v>142</v>
      </c>
      <c r="AA10" s="36" t="s">
        <v>142</v>
      </c>
      <c r="AB10" s="36" t="s">
        <v>142</v>
      </c>
      <c r="AC10" s="36" t="s">
        <v>142</v>
      </c>
      <c r="AD10" s="36" t="s">
        <v>142</v>
      </c>
      <c r="AE10" s="36" t="s">
        <v>142</v>
      </c>
      <c r="AF10" s="36" t="s">
        <v>142</v>
      </c>
      <c r="AG10" s="36" t="s">
        <v>142</v>
      </c>
      <c r="AH10" s="36" t="s">
        <v>142</v>
      </c>
      <c r="AI10" s="36" t="s">
        <v>142</v>
      </c>
      <c r="AJ10" s="36" t="s">
        <v>142</v>
      </c>
      <c r="AK10" s="36" t="s">
        <v>142</v>
      </c>
      <c r="AL10" s="36" t="s">
        <v>142</v>
      </c>
    </row>
    <row r="11" spans="1:38" ht="26.1" customHeight="1" thickTop="1" thickBot="1" x14ac:dyDescent="0.25">
      <c r="A11" s="125" t="s">
        <v>41</v>
      </c>
      <c r="B11" s="125" t="s">
        <v>43</v>
      </c>
      <c r="C11" s="36" t="s">
        <v>723</v>
      </c>
      <c r="D11" s="36" t="s">
        <v>142</v>
      </c>
      <c r="E11" s="36" t="s">
        <v>142</v>
      </c>
      <c r="F11" s="36" t="s">
        <v>142</v>
      </c>
      <c r="G11" s="129" t="s">
        <v>722</v>
      </c>
      <c r="H11" s="129" t="s">
        <v>722</v>
      </c>
      <c r="I11" s="129" t="s">
        <v>820</v>
      </c>
      <c r="J11" s="129" t="s">
        <v>819</v>
      </c>
      <c r="K11" s="129" t="s">
        <v>818</v>
      </c>
      <c r="L11" s="129" t="s">
        <v>817</v>
      </c>
      <c r="M11" s="129" t="s">
        <v>721</v>
      </c>
      <c r="N11" s="129" t="s">
        <v>720</v>
      </c>
      <c r="O11" s="36" t="s">
        <v>142</v>
      </c>
      <c r="P11" s="36" t="s">
        <v>142</v>
      </c>
      <c r="Q11" s="36" t="s">
        <v>142</v>
      </c>
      <c r="R11" s="36" t="s">
        <v>142</v>
      </c>
      <c r="S11" s="36" t="s">
        <v>142</v>
      </c>
      <c r="T11" s="36" t="s">
        <v>142</v>
      </c>
      <c r="U11" s="36" t="s">
        <v>142</v>
      </c>
      <c r="V11" s="36" t="s">
        <v>142</v>
      </c>
      <c r="W11" s="36" t="s">
        <v>142</v>
      </c>
      <c r="X11" s="36" t="s">
        <v>142</v>
      </c>
      <c r="Y11" s="36" t="s">
        <v>142</v>
      </c>
      <c r="Z11" s="36" t="s">
        <v>142</v>
      </c>
      <c r="AA11" s="36" t="s">
        <v>142</v>
      </c>
      <c r="AB11" s="36" t="s">
        <v>142</v>
      </c>
      <c r="AC11" s="36" t="s">
        <v>142</v>
      </c>
      <c r="AD11" s="36" t="s">
        <v>142</v>
      </c>
      <c r="AE11" s="36" t="s">
        <v>142</v>
      </c>
      <c r="AF11" s="36" t="s">
        <v>142</v>
      </c>
      <c r="AG11" s="36" t="s">
        <v>142</v>
      </c>
      <c r="AH11" s="36" t="s">
        <v>142</v>
      </c>
      <c r="AI11" s="36" t="s">
        <v>142</v>
      </c>
      <c r="AJ11" s="36" t="s">
        <v>142</v>
      </c>
      <c r="AK11" s="36" t="s">
        <v>142</v>
      </c>
      <c r="AL11" s="36" t="s">
        <v>142</v>
      </c>
    </row>
    <row r="12" spans="1:38" ht="26.1" customHeight="1" thickTop="1" thickBot="1" x14ac:dyDescent="0.25">
      <c r="A12" s="125" t="s">
        <v>44</v>
      </c>
      <c r="B12" s="125" t="s">
        <v>46</v>
      </c>
      <c r="C12" s="36" t="s">
        <v>719</v>
      </c>
      <c r="D12" s="36" t="s">
        <v>142</v>
      </c>
      <c r="E12" s="36" t="s">
        <v>142</v>
      </c>
      <c r="F12" s="36" t="s">
        <v>142</v>
      </c>
      <c r="G12" s="129" t="s">
        <v>718</v>
      </c>
      <c r="H12" s="129" t="s">
        <v>718</v>
      </c>
      <c r="I12" s="129" t="s">
        <v>816</v>
      </c>
      <c r="J12" s="129" t="s">
        <v>815</v>
      </c>
      <c r="K12" s="129" t="s">
        <v>814</v>
      </c>
      <c r="L12" s="129" t="s">
        <v>813</v>
      </c>
      <c r="M12" s="129" t="s">
        <v>717</v>
      </c>
      <c r="N12" s="129" t="s">
        <v>716</v>
      </c>
      <c r="O12" s="36" t="s">
        <v>142</v>
      </c>
      <c r="P12" s="36" t="s">
        <v>142</v>
      </c>
      <c r="Q12" s="36" t="s">
        <v>142</v>
      </c>
      <c r="R12" s="36" t="s">
        <v>142</v>
      </c>
      <c r="S12" s="36" t="s">
        <v>142</v>
      </c>
      <c r="T12" s="36" t="s">
        <v>142</v>
      </c>
      <c r="U12" s="36" t="s">
        <v>142</v>
      </c>
      <c r="V12" s="36" t="s">
        <v>142</v>
      </c>
      <c r="W12" s="36" t="s">
        <v>142</v>
      </c>
      <c r="X12" s="36" t="s">
        <v>142</v>
      </c>
      <c r="Y12" s="36" t="s">
        <v>142</v>
      </c>
      <c r="Z12" s="36" t="s">
        <v>142</v>
      </c>
      <c r="AA12" s="36" t="s">
        <v>142</v>
      </c>
      <c r="AB12" s="36" t="s">
        <v>142</v>
      </c>
      <c r="AC12" s="36" t="s">
        <v>142</v>
      </c>
      <c r="AD12" s="36" t="s">
        <v>142</v>
      </c>
      <c r="AE12" s="36" t="s">
        <v>142</v>
      </c>
      <c r="AF12" s="36" t="s">
        <v>142</v>
      </c>
      <c r="AG12" s="36" t="s">
        <v>142</v>
      </c>
      <c r="AH12" s="36" t="s">
        <v>142</v>
      </c>
      <c r="AI12" s="36" t="s">
        <v>142</v>
      </c>
      <c r="AJ12" s="36" t="s">
        <v>142</v>
      </c>
      <c r="AK12" s="36" t="s">
        <v>142</v>
      </c>
      <c r="AL12" s="36" t="s">
        <v>142</v>
      </c>
    </row>
    <row r="13" spans="1:38" ht="24" customHeight="1" thickTop="1" thickBot="1" x14ac:dyDescent="0.25">
      <c r="A13" s="125" t="s">
        <v>47</v>
      </c>
      <c r="B13" s="125" t="s">
        <v>49</v>
      </c>
      <c r="C13" s="36" t="s">
        <v>715</v>
      </c>
      <c r="D13" s="36" t="s">
        <v>142</v>
      </c>
      <c r="E13" s="36" t="s">
        <v>142</v>
      </c>
      <c r="F13" s="36" t="s">
        <v>142</v>
      </c>
      <c r="G13" s="129" t="s">
        <v>714</v>
      </c>
      <c r="H13" s="129" t="s">
        <v>714</v>
      </c>
      <c r="I13" s="129" t="s">
        <v>812</v>
      </c>
      <c r="J13" s="129" t="s">
        <v>811</v>
      </c>
      <c r="K13" s="129" t="s">
        <v>810</v>
      </c>
      <c r="L13" s="129" t="s">
        <v>809</v>
      </c>
      <c r="M13" s="129" t="s">
        <v>713</v>
      </c>
      <c r="N13" s="129" t="s">
        <v>712</v>
      </c>
      <c r="O13" s="36" t="s">
        <v>142</v>
      </c>
      <c r="P13" s="36" t="s">
        <v>142</v>
      </c>
      <c r="Q13" s="36" t="s">
        <v>142</v>
      </c>
      <c r="R13" s="36" t="s">
        <v>142</v>
      </c>
      <c r="S13" s="36" t="s">
        <v>142</v>
      </c>
      <c r="T13" s="36" t="s">
        <v>142</v>
      </c>
      <c r="U13" s="36" t="s">
        <v>142</v>
      </c>
      <c r="V13" s="36" t="s">
        <v>142</v>
      </c>
      <c r="W13" s="36" t="s">
        <v>142</v>
      </c>
      <c r="X13" s="36" t="s">
        <v>142</v>
      </c>
      <c r="Y13" s="36" t="s">
        <v>142</v>
      </c>
      <c r="Z13" s="36" t="s">
        <v>142</v>
      </c>
      <c r="AA13" s="36" t="s">
        <v>142</v>
      </c>
      <c r="AB13" s="36" t="s">
        <v>142</v>
      </c>
      <c r="AC13" s="36" t="s">
        <v>142</v>
      </c>
      <c r="AD13" s="36" t="s">
        <v>142</v>
      </c>
      <c r="AE13" s="36" t="s">
        <v>142</v>
      </c>
      <c r="AF13" s="36" t="s">
        <v>142</v>
      </c>
      <c r="AG13" s="36" t="s">
        <v>142</v>
      </c>
      <c r="AH13" s="36" t="s">
        <v>142</v>
      </c>
      <c r="AI13" s="36" t="s">
        <v>142</v>
      </c>
      <c r="AJ13" s="36" t="s">
        <v>142</v>
      </c>
      <c r="AK13" s="36" t="s">
        <v>142</v>
      </c>
      <c r="AL13" s="36" t="s">
        <v>142</v>
      </c>
    </row>
    <row r="14" spans="1:38" ht="24" customHeight="1" thickTop="1" thickBot="1" x14ac:dyDescent="0.25">
      <c r="A14" s="125" t="s">
        <v>50</v>
      </c>
      <c r="B14" s="125" t="s">
        <v>52</v>
      </c>
      <c r="C14" s="36" t="s">
        <v>711</v>
      </c>
      <c r="D14" s="36" t="s">
        <v>142</v>
      </c>
      <c r="E14" s="36" t="s">
        <v>142</v>
      </c>
      <c r="F14" s="36" t="s">
        <v>142</v>
      </c>
      <c r="G14" s="129" t="s">
        <v>710</v>
      </c>
      <c r="H14" s="129" t="s">
        <v>710</v>
      </c>
      <c r="I14" s="129" t="s">
        <v>808</v>
      </c>
      <c r="J14" s="129" t="s">
        <v>807</v>
      </c>
      <c r="K14" s="129" t="s">
        <v>806</v>
      </c>
      <c r="L14" s="129" t="s">
        <v>805</v>
      </c>
      <c r="M14" s="129" t="s">
        <v>709</v>
      </c>
      <c r="N14" s="129" t="s">
        <v>708</v>
      </c>
      <c r="O14" s="36" t="s">
        <v>142</v>
      </c>
      <c r="P14" s="36" t="s">
        <v>142</v>
      </c>
      <c r="Q14" s="36" t="s">
        <v>142</v>
      </c>
      <c r="R14" s="36" t="s">
        <v>142</v>
      </c>
      <c r="S14" s="36" t="s">
        <v>142</v>
      </c>
      <c r="T14" s="36" t="s">
        <v>142</v>
      </c>
      <c r="U14" s="36" t="s">
        <v>142</v>
      </c>
      <c r="V14" s="36" t="s">
        <v>142</v>
      </c>
      <c r="W14" s="36" t="s">
        <v>142</v>
      </c>
      <c r="X14" s="36" t="s">
        <v>142</v>
      </c>
      <c r="Y14" s="36" t="s">
        <v>142</v>
      </c>
      <c r="Z14" s="36" t="s">
        <v>142</v>
      </c>
      <c r="AA14" s="36" t="s">
        <v>142</v>
      </c>
      <c r="AB14" s="36" t="s">
        <v>142</v>
      </c>
      <c r="AC14" s="36" t="s">
        <v>142</v>
      </c>
      <c r="AD14" s="36" t="s">
        <v>142</v>
      </c>
      <c r="AE14" s="36" t="s">
        <v>142</v>
      </c>
      <c r="AF14" s="36" t="s">
        <v>142</v>
      </c>
      <c r="AG14" s="36" t="s">
        <v>142</v>
      </c>
      <c r="AH14" s="36" t="s">
        <v>142</v>
      </c>
      <c r="AI14" s="36" t="s">
        <v>142</v>
      </c>
      <c r="AJ14" s="36" t="s">
        <v>142</v>
      </c>
      <c r="AK14" s="36" t="s">
        <v>142</v>
      </c>
      <c r="AL14" s="36" t="s">
        <v>142</v>
      </c>
    </row>
    <row r="15" spans="1:38" ht="24" customHeight="1" thickTop="1" thickBot="1" x14ac:dyDescent="0.25">
      <c r="A15" s="125" t="s">
        <v>54</v>
      </c>
      <c r="B15" s="125" t="s">
        <v>56</v>
      </c>
      <c r="C15" s="36" t="s">
        <v>707</v>
      </c>
      <c r="D15" s="36" t="s">
        <v>142</v>
      </c>
      <c r="E15" s="36" t="s">
        <v>142</v>
      </c>
      <c r="F15" s="36" t="s">
        <v>142</v>
      </c>
      <c r="G15" s="129" t="s">
        <v>706</v>
      </c>
      <c r="H15" s="129" t="s">
        <v>706</v>
      </c>
      <c r="I15" s="129" t="s">
        <v>804</v>
      </c>
      <c r="J15" s="129" t="s">
        <v>803</v>
      </c>
      <c r="K15" s="129" t="s">
        <v>802</v>
      </c>
      <c r="L15" s="129" t="s">
        <v>801</v>
      </c>
      <c r="M15" s="129" t="s">
        <v>705</v>
      </c>
      <c r="N15" s="129" t="s">
        <v>704</v>
      </c>
      <c r="O15" s="36" t="s">
        <v>142</v>
      </c>
      <c r="P15" s="36" t="s">
        <v>142</v>
      </c>
      <c r="Q15" s="36" t="s">
        <v>142</v>
      </c>
      <c r="R15" s="36" t="s">
        <v>142</v>
      </c>
      <c r="S15" s="36" t="s">
        <v>142</v>
      </c>
      <c r="T15" s="36" t="s">
        <v>142</v>
      </c>
      <c r="U15" s="36" t="s">
        <v>142</v>
      </c>
      <c r="V15" s="36" t="s">
        <v>142</v>
      </c>
      <c r="W15" s="36" t="s">
        <v>142</v>
      </c>
      <c r="X15" s="36" t="s">
        <v>142</v>
      </c>
      <c r="Y15" s="36" t="s">
        <v>142</v>
      </c>
      <c r="Z15" s="36" t="s">
        <v>142</v>
      </c>
      <c r="AA15" s="36" t="s">
        <v>142</v>
      </c>
      <c r="AB15" s="36" t="s">
        <v>142</v>
      </c>
      <c r="AC15" s="36" t="s">
        <v>142</v>
      </c>
      <c r="AD15" s="36" t="s">
        <v>142</v>
      </c>
      <c r="AE15" s="36" t="s">
        <v>142</v>
      </c>
      <c r="AF15" s="36" t="s">
        <v>142</v>
      </c>
      <c r="AG15" s="36" t="s">
        <v>142</v>
      </c>
      <c r="AH15" s="36" t="s">
        <v>142</v>
      </c>
      <c r="AI15" s="36" t="s">
        <v>142</v>
      </c>
      <c r="AJ15" s="36" t="s">
        <v>142</v>
      </c>
      <c r="AK15" s="36" t="s">
        <v>142</v>
      </c>
      <c r="AL15" s="36" t="s">
        <v>142</v>
      </c>
    </row>
    <row r="16" spans="1:38" ht="24" customHeight="1" thickTop="1" thickBot="1" x14ac:dyDescent="0.25">
      <c r="A16" s="125" t="s">
        <v>57</v>
      </c>
      <c r="B16" s="125" t="s">
        <v>59</v>
      </c>
      <c r="C16" s="36" t="s">
        <v>703</v>
      </c>
      <c r="D16" s="36" t="s">
        <v>142</v>
      </c>
      <c r="E16" s="36" t="s">
        <v>142</v>
      </c>
      <c r="F16" s="36" t="s">
        <v>142</v>
      </c>
      <c r="G16" s="129" t="s">
        <v>702</v>
      </c>
      <c r="H16" s="129" t="s">
        <v>702</v>
      </c>
      <c r="I16" s="129" t="s">
        <v>800</v>
      </c>
      <c r="J16" s="129" t="s">
        <v>799</v>
      </c>
      <c r="K16" s="129" t="s">
        <v>798</v>
      </c>
      <c r="L16" s="129" t="s">
        <v>797</v>
      </c>
      <c r="M16" s="129" t="s">
        <v>701</v>
      </c>
      <c r="N16" s="129" t="s">
        <v>700</v>
      </c>
      <c r="O16" s="36" t="s">
        <v>142</v>
      </c>
      <c r="P16" s="36" t="s">
        <v>142</v>
      </c>
      <c r="Q16" s="36" t="s">
        <v>142</v>
      </c>
      <c r="R16" s="36" t="s">
        <v>142</v>
      </c>
      <c r="S16" s="36" t="s">
        <v>142</v>
      </c>
      <c r="T16" s="36" t="s">
        <v>142</v>
      </c>
      <c r="U16" s="36" t="s">
        <v>142</v>
      </c>
      <c r="V16" s="36" t="s">
        <v>142</v>
      </c>
      <c r="W16" s="36" t="s">
        <v>142</v>
      </c>
      <c r="X16" s="36" t="s">
        <v>142</v>
      </c>
      <c r="Y16" s="36" t="s">
        <v>142</v>
      </c>
      <c r="Z16" s="36" t="s">
        <v>142</v>
      </c>
      <c r="AA16" s="36" t="s">
        <v>142</v>
      </c>
      <c r="AB16" s="36" t="s">
        <v>142</v>
      </c>
      <c r="AC16" s="36" t="s">
        <v>142</v>
      </c>
      <c r="AD16" s="36" t="s">
        <v>142</v>
      </c>
      <c r="AE16" s="36" t="s">
        <v>142</v>
      </c>
      <c r="AF16" s="36" t="s">
        <v>142</v>
      </c>
      <c r="AG16" s="36" t="s">
        <v>142</v>
      </c>
      <c r="AH16" s="36" t="s">
        <v>142</v>
      </c>
      <c r="AI16" s="36" t="s">
        <v>142</v>
      </c>
      <c r="AJ16" s="36" t="s">
        <v>142</v>
      </c>
      <c r="AK16" s="36" t="s">
        <v>142</v>
      </c>
      <c r="AL16" s="36" t="s">
        <v>142</v>
      </c>
    </row>
    <row r="17" spans="1:38" ht="24" customHeight="1" thickTop="1" thickBot="1" x14ac:dyDescent="0.25">
      <c r="A17" s="126" t="s">
        <v>60</v>
      </c>
      <c r="B17" s="126" t="s">
        <v>61</v>
      </c>
      <c r="C17" s="42" t="s">
        <v>698</v>
      </c>
      <c r="D17" s="42" t="s">
        <v>142</v>
      </c>
      <c r="E17" s="42" t="s">
        <v>142</v>
      </c>
      <c r="F17" s="42" t="s">
        <v>142</v>
      </c>
      <c r="G17" s="130" t="s">
        <v>697</v>
      </c>
      <c r="H17" s="130" t="s">
        <v>697</v>
      </c>
      <c r="I17" s="42" t="s">
        <v>142</v>
      </c>
      <c r="J17" s="42" t="s">
        <v>142</v>
      </c>
      <c r="K17" s="42" t="s">
        <v>142</v>
      </c>
      <c r="L17" s="42" t="s">
        <v>142</v>
      </c>
      <c r="M17" s="42" t="s">
        <v>142</v>
      </c>
      <c r="N17" s="42" t="s">
        <v>142</v>
      </c>
      <c r="O17" s="42" t="s">
        <v>142</v>
      </c>
      <c r="P17" s="42" t="s">
        <v>142</v>
      </c>
      <c r="Q17" s="42" t="s">
        <v>142</v>
      </c>
      <c r="R17" s="42" t="s">
        <v>142</v>
      </c>
      <c r="S17" s="42" t="s">
        <v>142</v>
      </c>
      <c r="T17" s="42" t="s">
        <v>142</v>
      </c>
      <c r="U17" s="42" t="s">
        <v>142</v>
      </c>
      <c r="V17" s="42" t="s">
        <v>142</v>
      </c>
      <c r="W17" s="42" t="s">
        <v>142</v>
      </c>
      <c r="X17" s="42" t="s">
        <v>142</v>
      </c>
      <c r="Y17" s="42" t="s">
        <v>142</v>
      </c>
      <c r="Z17" s="42" t="s">
        <v>142</v>
      </c>
      <c r="AA17" s="42" t="s">
        <v>142</v>
      </c>
      <c r="AB17" s="42" t="s">
        <v>142</v>
      </c>
      <c r="AC17" s="42" t="s">
        <v>142</v>
      </c>
      <c r="AD17" s="42" t="s">
        <v>142</v>
      </c>
      <c r="AE17" s="42" t="s">
        <v>142</v>
      </c>
      <c r="AF17" s="42" t="s">
        <v>142</v>
      </c>
      <c r="AG17" s="42" t="s">
        <v>142</v>
      </c>
      <c r="AH17" s="42" t="s">
        <v>142</v>
      </c>
      <c r="AI17" s="42" t="s">
        <v>142</v>
      </c>
      <c r="AJ17" s="42" t="s">
        <v>142</v>
      </c>
      <c r="AK17" s="42" t="s">
        <v>142</v>
      </c>
      <c r="AL17" s="42" t="s">
        <v>142</v>
      </c>
    </row>
    <row r="18" spans="1:38" ht="26.1" customHeight="1" thickTop="1" thickBot="1" x14ac:dyDescent="0.25">
      <c r="A18" s="125" t="s">
        <v>62</v>
      </c>
      <c r="B18" s="125" t="s">
        <v>64</v>
      </c>
      <c r="C18" s="36" t="s">
        <v>699</v>
      </c>
      <c r="D18" s="129" t="s">
        <v>699</v>
      </c>
      <c r="E18" s="36" t="s">
        <v>142</v>
      </c>
      <c r="F18" s="36" t="s">
        <v>142</v>
      </c>
      <c r="G18" s="36" t="s">
        <v>142</v>
      </c>
      <c r="H18" s="36" t="s">
        <v>142</v>
      </c>
      <c r="I18" s="36" t="s">
        <v>142</v>
      </c>
      <c r="J18" s="36" t="s">
        <v>142</v>
      </c>
      <c r="K18" s="36" t="s">
        <v>142</v>
      </c>
      <c r="L18" s="36" t="s">
        <v>142</v>
      </c>
      <c r="M18" s="36" t="s">
        <v>142</v>
      </c>
      <c r="N18" s="36" t="s">
        <v>142</v>
      </c>
      <c r="O18" s="36" t="s">
        <v>142</v>
      </c>
      <c r="P18" s="36" t="s">
        <v>142</v>
      </c>
      <c r="Q18" s="36" t="s">
        <v>142</v>
      </c>
      <c r="R18" s="36" t="s">
        <v>142</v>
      </c>
      <c r="S18" s="36" t="s">
        <v>142</v>
      </c>
      <c r="T18" s="36" t="s">
        <v>142</v>
      </c>
      <c r="U18" s="36" t="s">
        <v>142</v>
      </c>
      <c r="V18" s="36" t="s">
        <v>142</v>
      </c>
      <c r="W18" s="36" t="s">
        <v>142</v>
      </c>
      <c r="X18" s="36" t="s">
        <v>142</v>
      </c>
      <c r="Y18" s="36" t="s">
        <v>142</v>
      </c>
      <c r="Z18" s="36" t="s">
        <v>142</v>
      </c>
      <c r="AA18" s="36" t="s">
        <v>142</v>
      </c>
      <c r="AB18" s="36" t="s">
        <v>142</v>
      </c>
      <c r="AC18" s="36" t="s">
        <v>142</v>
      </c>
      <c r="AD18" s="36" t="s">
        <v>142</v>
      </c>
      <c r="AE18" s="36" t="s">
        <v>142</v>
      </c>
      <c r="AF18" s="36" t="s">
        <v>142</v>
      </c>
      <c r="AG18" s="36" t="s">
        <v>142</v>
      </c>
      <c r="AH18" s="36" t="s">
        <v>142</v>
      </c>
      <c r="AI18" s="36" t="s">
        <v>142</v>
      </c>
      <c r="AJ18" s="36" t="s">
        <v>142</v>
      </c>
      <c r="AK18" s="36" t="s">
        <v>142</v>
      </c>
      <c r="AL18" s="36" t="s">
        <v>142</v>
      </c>
    </row>
    <row r="19" spans="1:38" ht="26.1" customHeight="1" thickTop="1" thickBot="1" x14ac:dyDescent="0.25">
      <c r="A19" s="125" t="s">
        <v>65</v>
      </c>
      <c r="B19" s="125" t="s">
        <v>67</v>
      </c>
      <c r="C19" s="36" t="s">
        <v>698</v>
      </c>
      <c r="D19" s="36" t="s">
        <v>142</v>
      </c>
      <c r="E19" s="36" t="s">
        <v>142</v>
      </c>
      <c r="F19" s="36" t="s">
        <v>142</v>
      </c>
      <c r="G19" s="129" t="s">
        <v>697</v>
      </c>
      <c r="H19" s="129" t="s">
        <v>697</v>
      </c>
      <c r="I19" s="36" t="s">
        <v>142</v>
      </c>
      <c r="J19" s="36" t="s">
        <v>142</v>
      </c>
      <c r="K19" s="36" t="s">
        <v>142</v>
      </c>
      <c r="L19" s="36" t="s">
        <v>142</v>
      </c>
      <c r="M19" s="36" t="s">
        <v>142</v>
      </c>
      <c r="N19" s="36" t="s">
        <v>142</v>
      </c>
      <c r="O19" s="36" t="s">
        <v>142</v>
      </c>
      <c r="P19" s="36" t="s">
        <v>142</v>
      </c>
      <c r="Q19" s="36" t="s">
        <v>142</v>
      </c>
      <c r="R19" s="36" t="s">
        <v>142</v>
      </c>
      <c r="S19" s="36" t="s">
        <v>142</v>
      </c>
      <c r="T19" s="36" t="s">
        <v>142</v>
      </c>
      <c r="U19" s="36" t="s">
        <v>142</v>
      </c>
      <c r="V19" s="36" t="s">
        <v>142</v>
      </c>
      <c r="W19" s="36" t="s">
        <v>142</v>
      </c>
      <c r="X19" s="36" t="s">
        <v>142</v>
      </c>
      <c r="Y19" s="36" t="s">
        <v>142</v>
      </c>
      <c r="Z19" s="36" t="s">
        <v>142</v>
      </c>
      <c r="AA19" s="36" t="s">
        <v>142</v>
      </c>
      <c r="AB19" s="36" t="s">
        <v>142</v>
      </c>
      <c r="AC19" s="36" t="s">
        <v>142</v>
      </c>
      <c r="AD19" s="36" t="s">
        <v>142</v>
      </c>
      <c r="AE19" s="36" t="s">
        <v>142</v>
      </c>
      <c r="AF19" s="36" t="s">
        <v>142</v>
      </c>
      <c r="AG19" s="36" t="s">
        <v>142</v>
      </c>
      <c r="AH19" s="36" t="s">
        <v>142</v>
      </c>
      <c r="AI19" s="36" t="s">
        <v>142</v>
      </c>
      <c r="AJ19" s="36" t="s">
        <v>142</v>
      </c>
      <c r="AK19" s="36" t="s">
        <v>142</v>
      </c>
      <c r="AL19" s="36" t="s">
        <v>142</v>
      </c>
    </row>
    <row r="20" spans="1:38" ht="26.1" customHeight="1" thickTop="1" thickBot="1" x14ac:dyDescent="0.25">
      <c r="A20" s="126" t="s">
        <v>68</v>
      </c>
      <c r="B20" s="126" t="s">
        <v>69</v>
      </c>
      <c r="C20" s="42" t="s">
        <v>696</v>
      </c>
      <c r="D20" s="42" t="s">
        <v>142</v>
      </c>
      <c r="E20" s="42" t="s">
        <v>142</v>
      </c>
      <c r="F20" s="42" t="s">
        <v>142</v>
      </c>
      <c r="G20" s="42" t="s">
        <v>142</v>
      </c>
      <c r="H20" s="42" t="s">
        <v>142</v>
      </c>
      <c r="I20" s="42" t="s">
        <v>142</v>
      </c>
      <c r="J20" s="42" t="s">
        <v>142</v>
      </c>
      <c r="K20" s="130" t="s">
        <v>695</v>
      </c>
      <c r="L20" s="130" t="s">
        <v>694</v>
      </c>
      <c r="M20" s="130" t="s">
        <v>694</v>
      </c>
      <c r="N20" s="130" t="s">
        <v>693</v>
      </c>
      <c r="O20" s="42" t="s">
        <v>142</v>
      </c>
      <c r="P20" s="42" t="s">
        <v>142</v>
      </c>
      <c r="Q20" s="42" t="s">
        <v>142</v>
      </c>
      <c r="R20" s="42" t="s">
        <v>142</v>
      </c>
      <c r="S20" s="42" t="s">
        <v>142</v>
      </c>
      <c r="T20" s="42" t="s">
        <v>142</v>
      </c>
      <c r="U20" s="42" t="s">
        <v>142</v>
      </c>
      <c r="V20" s="42" t="s">
        <v>142</v>
      </c>
      <c r="W20" s="42" t="s">
        <v>142</v>
      </c>
      <c r="X20" s="42" t="s">
        <v>142</v>
      </c>
      <c r="Y20" s="42" t="s">
        <v>142</v>
      </c>
      <c r="Z20" s="42" t="s">
        <v>142</v>
      </c>
      <c r="AA20" s="42" t="s">
        <v>142</v>
      </c>
      <c r="AB20" s="42" t="s">
        <v>142</v>
      </c>
      <c r="AC20" s="42" t="s">
        <v>142</v>
      </c>
      <c r="AD20" s="42" t="s">
        <v>142</v>
      </c>
      <c r="AE20" s="42" t="s">
        <v>142</v>
      </c>
      <c r="AF20" s="42" t="s">
        <v>142</v>
      </c>
      <c r="AG20" s="42" t="s">
        <v>142</v>
      </c>
      <c r="AH20" s="42" t="s">
        <v>142</v>
      </c>
      <c r="AI20" s="42" t="s">
        <v>142</v>
      </c>
      <c r="AJ20" s="42" t="s">
        <v>142</v>
      </c>
      <c r="AK20" s="42" t="s">
        <v>142</v>
      </c>
      <c r="AL20" s="42" t="s">
        <v>142</v>
      </c>
    </row>
    <row r="21" spans="1:38" ht="117" customHeight="1" thickTop="1" thickBot="1" x14ac:dyDescent="0.25">
      <c r="A21" s="125" t="s">
        <v>70</v>
      </c>
      <c r="B21" s="125" t="s">
        <v>72</v>
      </c>
      <c r="C21" s="36" t="s">
        <v>692</v>
      </c>
      <c r="D21" s="36" t="s">
        <v>142</v>
      </c>
      <c r="E21" s="36" t="s">
        <v>142</v>
      </c>
      <c r="F21" s="36" t="s">
        <v>142</v>
      </c>
      <c r="G21" s="36" t="s">
        <v>142</v>
      </c>
      <c r="H21" s="36" t="s">
        <v>142</v>
      </c>
      <c r="I21" s="36" t="s">
        <v>142</v>
      </c>
      <c r="J21" s="36" t="s">
        <v>142</v>
      </c>
      <c r="K21" s="129" t="s">
        <v>691</v>
      </c>
      <c r="L21" s="36" t="s">
        <v>142</v>
      </c>
      <c r="M21" s="36" t="s">
        <v>142</v>
      </c>
      <c r="N21" s="129" t="s">
        <v>690</v>
      </c>
      <c r="O21" s="36" t="s">
        <v>142</v>
      </c>
      <c r="P21" s="36" t="s">
        <v>142</v>
      </c>
      <c r="Q21" s="36" t="s">
        <v>142</v>
      </c>
      <c r="R21" s="36" t="s">
        <v>142</v>
      </c>
      <c r="S21" s="36" t="s">
        <v>142</v>
      </c>
      <c r="T21" s="36" t="s">
        <v>142</v>
      </c>
      <c r="U21" s="36" t="s">
        <v>142</v>
      </c>
      <c r="V21" s="36" t="s">
        <v>142</v>
      </c>
      <c r="W21" s="36" t="s">
        <v>142</v>
      </c>
      <c r="X21" s="36" t="s">
        <v>142</v>
      </c>
      <c r="Y21" s="36" t="s">
        <v>142</v>
      </c>
      <c r="Z21" s="36" t="s">
        <v>142</v>
      </c>
      <c r="AA21" s="36" t="s">
        <v>142</v>
      </c>
      <c r="AB21" s="36" t="s">
        <v>142</v>
      </c>
      <c r="AC21" s="36" t="s">
        <v>142</v>
      </c>
      <c r="AD21" s="36" t="s">
        <v>142</v>
      </c>
      <c r="AE21" s="36" t="s">
        <v>142</v>
      </c>
      <c r="AF21" s="36" t="s">
        <v>142</v>
      </c>
      <c r="AG21" s="36" t="s">
        <v>142</v>
      </c>
      <c r="AH21" s="36" t="s">
        <v>142</v>
      </c>
      <c r="AI21" s="36" t="s">
        <v>142</v>
      </c>
      <c r="AJ21" s="36" t="s">
        <v>142</v>
      </c>
      <c r="AK21" s="36" t="s">
        <v>142</v>
      </c>
      <c r="AL21" s="36" t="s">
        <v>142</v>
      </c>
    </row>
    <row r="22" spans="1:38" ht="117" customHeight="1" thickTop="1" thickBot="1" x14ac:dyDescent="0.25">
      <c r="A22" s="125" t="s">
        <v>73</v>
      </c>
      <c r="B22" s="125" t="s">
        <v>75</v>
      </c>
      <c r="C22" s="36" t="s">
        <v>689</v>
      </c>
      <c r="D22" s="36" t="s">
        <v>142</v>
      </c>
      <c r="E22" s="36" t="s">
        <v>142</v>
      </c>
      <c r="F22" s="36" t="s">
        <v>142</v>
      </c>
      <c r="G22" s="36" t="s">
        <v>142</v>
      </c>
      <c r="H22" s="36" t="s">
        <v>142</v>
      </c>
      <c r="I22" s="36" t="s">
        <v>142</v>
      </c>
      <c r="J22" s="36" t="s">
        <v>142</v>
      </c>
      <c r="K22" s="36" t="s">
        <v>142</v>
      </c>
      <c r="L22" s="129" t="s">
        <v>688</v>
      </c>
      <c r="M22" s="129" t="s">
        <v>688</v>
      </c>
      <c r="N22" s="36" t="s">
        <v>142</v>
      </c>
      <c r="O22" s="36" t="s">
        <v>142</v>
      </c>
      <c r="P22" s="36" t="s">
        <v>142</v>
      </c>
      <c r="Q22" s="36" t="s">
        <v>142</v>
      </c>
      <c r="R22" s="36" t="s">
        <v>142</v>
      </c>
      <c r="S22" s="36" t="s">
        <v>142</v>
      </c>
      <c r="T22" s="36" t="s">
        <v>142</v>
      </c>
      <c r="U22" s="36" t="s">
        <v>142</v>
      </c>
      <c r="V22" s="36" t="s">
        <v>142</v>
      </c>
      <c r="W22" s="36" t="s">
        <v>142</v>
      </c>
      <c r="X22" s="36" t="s">
        <v>142</v>
      </c>
      <c r="Y22" s="36" t="s">
        <v>142</v>
      </c>
      <c r="Z22" s="36" t="s">
        <v>142</v>
      </c>
      <c r="AA22" s="36" t="s">
        <v>142</v>
      </c>
      <c r="AB22" s="36" t="s">
        <v>142</v>
      </c>
      <c r="AC22" s="36" t="s">
        <v>142</v>
      </c>
      <c r="AD22" s="36" t="s">
        <v>142</v>
      </c>
      <c r="AE22" s="36" t="s">
        <v>142</v>
      </c>
      <c r="AF22" s="36" t="s">
        <v>142</v>
      </c>
      <c r="AG22" s="36" t="s">
        <v>142</v>
      </c>
      <c r="AH22" s="36" t="s">
        <v>142</v>
      </c>
      <c r="AI22" s="36" t="s">
        <v>142</v>
      </c>
      <c r="AJ22" s="36" t="s">
        <v>142</v>
      </c>
      <c r="AK22" s="36" t="s">
        <v>142</v>
      </c>
      <c r="AL22" s="36" t="s">
        <v>142</v>
      </c>
    </row>
    <row r="23" spans="1:38" ht="65.099999999999994" customHeight="1" thickTop="1" thickBot="1" x14ac:dyDescent="0.25">
      <c r="A23" s="125" t="s">
        <v>76</v>
      </c>
      <c r="B23" s="125" t="s">
        <v>78</v>
      </c>
      <c r="C23" s="36" t="s">
        <v>687</v>
      </c>
      <c r="D23" s="36" t="s">
        <v>142</v>
      </c>
      <c r="E23" s="36" t="s">
        <v>142</v>
      </c>
      <c r="F23" s="36" t="s">
        <v>142</v>
      </c>
      <c r="G23" s="36" t="s">
        <v>142</v>
      </c>
      <c r="H23" s="36" t="s">
        <v>142</v>
      </c>
      <c r="I23" s="36" t="s">
        <v>142</v>
      </c>
      <c r="J23" s="36" t="s">
        <v>142</v>
      </c>
      <c r="K23" s="129" t="s">
        <v>686</v>
      </c>
      <c r="L23" s="36" t="s">
        <v>142</v>
      </c>
      <c r="M23" s="36" t="s">
        <v>142</v>
      </c>
      <c r="N23" s="129" t="s">
        <v>685</v>
      </c>
      <c r="O23" s="36" t="s">
        <v>142</v>
      </c>
      <c r="P23" s="36" t="s">
        <v>142</v>
      </c>
      <c r="Q23" s="36" t="s">
        <v>142</v>
      </c>
      <c r="R23" s="36" t="s">
        <v>142</v>
      </c>
      <c r="S23" s="36" t="s">
        <v>142</v>
      </c>
      <c r="T23" s="36" t="s">
        <v>142</v>
      </c>
      <c r="U23" s="36" t="s">
        <v>142</v>
      </c>
      <c r="V23" s="36" t="s">
        <v>142</v>
      </c>
      <c r="W23" s="36" t="s">
        <v>142</v>
      </c>
      <c r="X23" s="36" t="s">
        <v>142</v>
      </c>
      <c r="Y23" s="36" t="s">
        <v>142</v>
      </c>
      <c r="Z23" s="36" t="s">
        <v>142</v>
      </c>
      <c r="AA23" s="36" t="s">
        <v>142</v>
      </c>
      <c r="AB23" s="36" t="s">
        <v>142</v>
      </c>
      <c r="AC23" s="36" t="s">
        <v>142</v>
      </c>
      <c r="AD23" s="36" t="s">
        <v>142</v>
      </c>
      <c r="AE23" s="36" t="s">
        <v>142</v>
      </c>
      <c r="AF23" s="36" t="s">
        <v>142</v>
      </c>
      <c r="AG23" s="36" t="s">
        <v>142</v>
      </c>
      <c r="AH23" s="36" t="s">
        <v>142</v>
      </c>
      <c r="AI23" s="36" t="s">
        <v>142</v>
      </c>
      <c r="AJ23" s="36" t="s">
        <v>142</v>
      </c>
      <c r="AK23" s="36" t="s">
        <v>142</v>
      </c>
      <c r="AL23" s="36" t="s">
        <v>142</v>
      </c>
    </row>
    <row r="24" spans="1:38" ht="65.099999999999994" customHeight="1" thickTop="1" thickBot="1" x14ac:dyDescent="0.25">
      <c r="A24" s="125" t="s">
        <v>79</v>
      </c>
      <c r="B24" s="125" t="s">
        <v>81</v>
      </c>
      <c r="C24" s="36" t="s">
        <v>684</v>
      </c>
      <c r="D24" s="36" t="s">
        <v>142</v>
      </c>
      <c r="E24" s="36" t="s">
        <v>142</v>
      </c>
      <c r="F24" s="36" t="s">
        <v>142</v>
      </c>
      <c r="G24" s="36" t="s">
        <v>142</v>
      </c>
      <c r="H24" s="36" t="s">
        <v>142</v>
      </c>
      <c r="I24" s="36" t="s">
        <v>142</v>
      </c>
      <c r="J24" s="36" t="s">
        <v>142</v>
      </c>
      <c r="K24" s="36" t="s">
        <v>142</v>
      </c>
      <c r="L24" s="129" t="s">
        <v>683</v>
      </c>
      <c r="M24" s="129" t="s">
        <v>683</v>
      </c>
      <c r="N24" s="36" t="s">
        <v>142</v>
      </c>
      <c r="O24" s="36" t="s">
        <v>142</v>
      </c>
      <c r="P24" s="36" t="s">
        <v>142</v>
      </c>
      <c r="Q24" s="36" t="s">
        <v>142</v>
      </c>
      <c r="R24" s="36" t="s">
        <v>142</v>
      </c>
      <c r="S24" s="36" t="s">
        <v>142</v>
      </c>
      <c r="T24" s="36" t="s">
        <v>142</v>
      </c>
      <c r="U24" s="36" t="s">
        <v>142</v>
      </c>
      <c r="V24" s="36" t="s">
        <v>142</v>
      </c>
      <c r="W24" s="36" t="s">
        <v>142</v>
      </c>
      <c r="X24" s="36" t="s">
        <v>142</v>
      </c>
      <c r="Y24" s="36" t="s">
        <v>142</v>
      </c>
      <c r="Z24" s="36" t="s">
        <v>142</v>
      </c>
      <c r="AA24" s="36" t="s">
        <v>142</v>
      </c>
      <c r="AB24" s="36" t="s">
        <v>142</v>
      </c>
      <c r="AC24" s="36" t="s">
        <v>142</v>
      </c>
      <c r="AD24" s="36" t="s">
        <v>142</v>
      </c>
      <c r="AE24" s="36" t="s">
        <v>142</v>
      </c>
      <c r="AF24" s="36" t="s">
        <v>142</v>
      </c>
      <c r="AG24" s="36" t="s">
        <v>142</v>
      </c>
      <c r="AH24" s="36" t="s">
        <v>142</v>
      </c>
      <c r="AI24" s="36" t="s">
        <v>142</v>
      </c>
      <c r="AJ24" s="36" t="s">
        <v>142</v>
      </c>
      <c r="AK24" s="36" t="s">
        <v>142</v>
      </c>
      <c r="AL24" s="36" t="s">
        <v>142</v>
      </c>
    </row>
    <row r="25" spans="1:38" ht="26.1" customHeight="1" thickTop="1" thickBot="1" x14ac:dyDescent="0.25">
      <c r="A25" s="126" t="s">
        <v>82</v>
      </c>
      <c r="B25" s="126" t="s">
        <v>83</v>
      </c>
      <c r="C25" s="42" t="s">
        <v>682</v>
      </c>
      <c r="D25" s="42" t="s">
        <v>142</v>
      </c>
      <c r="E25" s="42" t="s">
        <v>142</v>
      </c>
      <c r="F25" s="42" t="s">
        <v>142</v>
      </c>
      <c r="G25" s="42" t="s">
        <v>142</v>
      </c>
      <c r="H25" s="42" t="s">
        <v>142</v>
      </c>
      <c r="I25" s="130" t="s">
        <v>796</v>
      </c>
      <c r="J25" s="130" t="s">
        <v>795</v>
      </c>
      <c r="K25" s="130" t="s">
        <v>794</v>
      </c>
      <c r="L25" s="130" t="s">
        <v>793</v>
      </c>
      <c r="M25" s="130" t="s">
        <v>681</v>
      </c>
      <c r="N25" s="130" t="s">
        <v>680</v>
      </c>
      <c r="O25" s="42" t="s">
        <v>142</v>
      </c>
      <c r="P25" s="42" t="s">
        <v>142</v>
      </c>
      <c r="Q25" s="42" t="s">
        <v>142</v>
      </c>
      <c r="R25" s="42" t="s">
        <v>142</v>
      </c>
      <c r="S25" s="42" t="s">
        <v>142</v>
      </c>
      <c r="T25" s="42" t="s">
        <v>142</v>
      </c>
      <c r="U25" s="42" t="s">
        <v>142</v>
      </c>
      <c r="V25" s="42" t="s">
        <v>142</v>
      </c>
      <c r="W25" s="42" t="s">
        <v>142</v>
      </c>
      <c r="X25" s="42" t="s">
        <v>142</v>
      </c>
      <c r="Y25" s="42" t="s">
        <v>142</v>
      </c>
      <c r="Z25" s="42" t="s">
        <v>142</v>
      </c>
      <c r="AA25" s="42" t="s">
        <v>142</v>
      </c>
      <c r="AB25" s="42" t="s">
        <v>142</v>
      </c>
      <c r="AC25" s="42" t="s">
        <v>142</v>
      </c>
      <c r="AD25" s="42" t="s">
        <v>142</v>
      </c>
      <c r="AE25" s="42" t="s">
        <v>142</v>
      </c>
      <c r="AF25" s="42" t="s">
        <v>142</v>
      </c>
      <c r="AG25" s="42" t="s">
        <v>142</v>
      </c>
      <c r="AH25" s="42" t="s">
        <v>142</v>
      </c>
      <c r="AI25" s="42" t="s">
        <v>142</v>
      </c>
      <c r="AJ25" s="42" t="s">
        <v>142</v>
      </c>
      <c r="AK25" s="42" t="s">
        <v>142</v>
      </c>
      <c r="AL25" s="42" t="s">
        <v>142</v>
      </c>
    </row>
    <row r="26" spans="1:38" ht="90.95" customHeight="1" thickTop="1" thickBot="1" x14ac:dyDescent="0.25">
      <c r="A26" s="125" t="s">
        <v>84</v>
      </c>
      <c r="B26" s="125" t="s">
        <v>86</v>
      </c>
      <c r="C26" s="36" t="s">
        <v>679</v>
      </c>
      <c r="D26" s="36" t="s">
        <v>142</v>
      </c>
      <c r="E26" s="36" t="s">
        <v>142</v>
      </c>
      <c r="F26" s="36" t="s">
        <v>142</v>
      </c>
      <c r="G26" s="36" t="s">
        <v>142</v>
      </c>
      <c r="H26" s="36" t="s">
        <v>142</v>
      </c>
      <c r="I26" s="36" t="s">
        <v>142</v>
      </c>
      <c r="J26" s="36" t="s">
        <v>142</v>
      </c>
      <c r="K26" s="129" t="s">
        <v>678</v>
      </c>
      <c r="L26" s="36" t="s">
        <v>142</v>
      </c>
      <c r="M26" s="36" t="s">
        <v>142</v>
      </c>
      <c r="N26" s="129" t="s">
        <v>677</v>
      </c>
      <c r="O26" s="36" t="s">
        <v>142</v>
      </c>
      <c r="P26" s="36" t="s">
        <v>142</v>
      </c>
      <c r="Q26" s="36" t="s">
        <v>142</v>
      </c>
      <c r="R26" s="36" t="s">
        <v>142</v>
      </c>
      <c r="S26" s="36" t="s">
        <v>142</v>
      </c>
      <c r="T26" s="36" t="s">
        <v>142</v>
      </c>
      <c r="U26" s="36" t="s">
        <v>142</v>
      </c>
      <c r="V26" s="36" t="s">
        <v>142</v>
      </c>
      <c r="W26" s="36" t="s">
        <v>142</v>
      </c>
      <c r="X26" s="36" t="s">
        <v>142</v>
      </c>
      <c r="Y26" s="36" t="s">
        <v>142</v>
      </c>
      <c r="Z26" s="36" t="s">
        <v>142</v>
      </c>
      <c r="AA26" s="36" t="s">
        <v>142</v>
      </c>
      <c r="AB26" s="36" t="s">
        <v>142</v>
      </c>
      <c r="AC26" s="36" t="s">
        <v>142</v>
      </c>
      <c r="AD26" s="36" t="s">
        <v>142</v>
      </c>
      <c r="AE26" s="36" t="s">
        <v>142</v>
      </c>
      <c r="AF26" s="36" t="s">
        <v>142</v>
      </c>
      <c r="AG26" s="36" t="s">
        <v>142</v>
      </c>
      <c r="AH26" s="36" t="s">
        <v>142</v>
      </c>
      <c r="AI26" s="36" t="s">
        <v>142</v>
      </c>
      <c r="AJ26" s="36" t="s">
        <v>142</v>
      </c>
      <c r="AK26" s="36" t="s">
        <v>142</v>
      </c>
      <c r="AL26" s="36" t="s">
        <v>142</v>
      </c>
    </row>
    <row r="27" spans="1:38" ht="90.95" customHeight="1" thickTop="1" thickBot="1" x14ac:dyDescent="0.25">
      <c r="A27" s="125" t="s">
        <v>87</v>
      </c>
      <c r="B27" s="125" t="s">
        <v>89</v>
      </c>
      <c r="C27" s="36" t="s">
        <v>676</v>
      </c>
      <c r="D27" s="36" t="s">
        <v>142</v>
      </c>
      <c r="E27" s="36" t="s">
        <v>142</v>
      </c>
      <c r="F27" s="36" t="s">
        <v>142</v>
      </c>
      <c r="G27" s="36" t="s">
        <v>142</v>
      </c>
      <c r="H27" s="36" t="s">
        <v>142</v>
      </c>
      <c r="I27" s="36" t="s">
        <v>142</v>
      </c>
      <c r="J27" s="36" t="s">
        <v>142</v>
      </c>
      <c r="K27" s="36" t="s">
        <v>142</v>
      </c>
      <c r="L27" s="129" t="s">
        <v>675</v>
      </c>
      <c r="M27" s="129" t="s">
        <v>675</v>
      </c>
      <c r="N27" s="36" t="s">
        <v>142</v>
      </c>
      <c r="O27" s="36" t="s">
        <v>142</v>
      </c>
      <c r="P27" s="36" t="s">
        <v>142</v>
      </c>
      <c r="Q27" s="36" t="s">
        <v>142</v>
      </c>
      <c r="R27" s="36" t="s">
        <v>142</v>
      </c>
      <c r="S27" s="36" t="s">
        <v>142</v>
      </c>
      <c r="T27" s="36" t="s">
        <v>142</v>
      </c>
      <c r="U27" s="36" t="s">
        <v>142</v>
      </c>
      <c r="V27" s="36" t="s">
        <v>142</v>
      </c>
      <c r="W27" s="36" t="s">
        <v>142</v>
      </c>
      <c r="X27" s="36" t="s">
        <v>142</v>
      </c>
      <c r="Y27" s="36" t="s">
        <v>142</v>
      </c>
      <c r="Z27" s="36" t="s">
        <v>142</v>
      </c>
      <c r="AA27" s="36" t="s">
        <v>142</v>
      </c>
      <c r="AB27" s="36" t="s">
        <v>142</v>
      </c>
      <c r="AC27" s="36" t="s">
        <v>142</v>
      </c>
      <c r="AD27" s="36" t="s">
        <v>142</v>
      </c>
      <c r="AE27" s="36" t="s">
        <v>142</v>
      </c>
      <c r="AF27" s="36" t="s">
        <v>142</v>
      </c>
      <c r="AG27" s="36" t="s">
        <v>142</v>
      </c>
      <c r="AH27" s="36" t="s">
        <v>142</v>
      </c>
      <c r="AI27" s="36" t="s">
        <v>142</v>
      </c>
      <c r="AJ27" s="36" t="s">
        <v>142</v>
      </c>
      <c r="AK27" s="36" t="s">
        <v>142</v>
      </c>
      <c r="AL27" s="36" t="s">
        <v>142</v>
      </c>
    </row>
    <row r="28" spans="1:38" ht="51.95" customHeight="1" thickTop="1" thickBot="1" x14ac:dyDescent="0.25">
      <c r="A28" s="125" t="s">
        <v>90</v>
      </c>
      <c r="B28" s="125" t="s">
        <v>92</v>
      </c>
      <c r="C28" s="36" t="s">
        <v>674</v>
      </c>
      <c r="D28" s="36" t="s">
        <v>142</v>
      </c>
      <c r="E28" s="36" t="s">
        <v>142</v>
      </c>
      <c r="F28" s="36" t="s">
        <v>142</v>
      </c>
      <c r="G28" s="36" t="s">
        <v>142</v>
      </c>
      <c r="H28" s="36" t="s">
        <v>142</v>
      </c>
      <c r="I28" s="129" t="s">
        <v>673</v>
      </c>
      <c r="J28" s="129" t="s">
        <v>672</v>
      </c>
      <c r="K28" s="36" t="s">
        <v>142</v>
      </c>
      <c r="L28" s="36" t="s">
        <v>142</v>
      </c>
      <c r="M28" s="36" t="s">
        <v>142</v>
      </c>
      <c r="N28" s="36" t="s">
        <v>142</v>
      </c>
      <c r="O28" s="36" t="s">
        <v>142</v>
      </c>
      <c r="P28" s="36" t="s">
        <v>142</v>
      </c>
      <c r="Q28" s="36" t="s">
        <v>142</v>
      </c>
      <c r="R28" s="36" t="s">
        <v>142</v>
      </c>
      <c r="S28" s="36" t="s">
        <v>142</v>
      </c>
      <c r="T28" s="36" t="s">
        <v>142</v>
      </c>
      <c r="U28" s="36" t="s">
        <v>142</v>
      </c>
      <c r="V28" s="36" t="s">
        <v>142</v>
      </c>
      <c r="W28" s="36" t="s">
        <v>142</v>
      </c>
      <c r="X28" s="36" t="s">
        <v>142</v>
      </c>
      <c r="Y28" s="36" t="s">
        <v>142</v>
      </c>
      <c r="Z28" s="36" t="s">
        <v>142</v>
      </c>
      <c r="AA28" s="36" t="s">
        <v>142</v>
      </c>
      <c r="AB28" s="36" t="s">
        <v>142</v>
      </c>
      <c r="AC28" s="36" t="s">
        <v>142</v>
      </c>
      <c r="AD28" s="36" t="s">
        <v>142</v>
      </c>
      <c r="AE28" s="36" t="s">
        <v>142</v>
      </c>
      <c r="AF28" s="36" t="s">
        <v>142</v>
      </c>
      <c r="AG28" s="36" t="s">
        <v>142</v>
      </c>
      <c r="AH28" s="36" t="s">
        <v>142</v>
      </c>
      <c r="AI28" s="36" t="s">
        <v>142</v>
      </c>
      <c r="AJ28" s="36" t="s">
        <v>142</v>
      </c>
      <c r="AK28" s="36" t="s">
        <v>142</v>
      </c>
      <c r="AL28" s="36" t="s">
        <v>142</v>
      </c>
    </row>
    <row r="29" spans="1:38" ht="51.95" customHeight="1" thickTop="1" thickBot="1" x14ac:dyDescent="0.25">
      <c r="A29" s="125" t="s">
        <v>93</v>
      </c>
      <c r="B29" s="125" t="s">
        <v>95</v>
      </c>
      <c r="C29" s="36" t="s">
        <v>671</v>
      </c>
      <c r="D29" s="36" t="s">
        <v>142</v>
      </c>
      <c r="E29" s="36" t="s">
        <v>142</v>
      </c>
      <c r="F29" s="36" t="s">
        <v>142</v>
      </c>
      <c r="G29" s="36" t="s">
        <v>142</v>
      </c>
      <c r="H29" s="36" t="s">
        <v>142</v>
      </c>
      <c r="I29" s="129" t="s">
        <v>670</v>
      </c>
      <c r="J29" s="129" t="s">
        <v>670</v>
      </c>
      <c r="K29" s="36" t="s">
        <v>142</v>
      </c>
      <c r="L29" s="36" t="s">
        <v>142</v>
      </c>
      <c r="M29" s="36" t="s">
        <v>142</v>
      </c>
      <c r="N29" s="36" t="s">
        <v>142</v>
      </c>
      <c r="O29" s="36" t="s">
        <v>142</v>
      </c>
      <c r="P29" s="36" t="s">
        <v>142</v>
      </c>
      <c r="Q29" s="36" t="s">
        <v>142</v>
      </c>
      <c r="R29" s="36" t="s">
        <v>142</v>
      </c>
      <c r="S29" s="36" t="s">
        <v>142</v>
      </c>
      <c r="T29" s="36" t="s">
        <v>142</v>
      </c>
      <c r="U29" s="36" t="s">
        <v>142</v>
      </c>
      <c r="V29" s="36" t="s">
        <v>142</v>
      </c>
      <c r="W29" s="36" t="s">
        <v>142</v>
      </c>
      <c r="X29" s="36" t="s">
        <v>142</v>
      </c>
      <c r="Y29" s="36" t="s">
        <v>142</v>
      </c>
      <c r="Z29" s="36" t="s">
        <v>142</v>
      </c>
      <c r="AA29" s="36" t="s">
        <v>142</v>
      </c>
      <c r="AB29" s="36" t="s">
        <v>142</v>
      </c>
      <c r="AC29" s="36" t="s">
        <v>142</v>
      </c>
      <c r="AD29" s="36" t="s">
        <v>142</v>
      </c>
      <c r="AE29" s="36" t="s">
        <v>142</v>
      </c>
      <c r="AF29" s="36" t="s">
        <v>142</v>
      </c>
      <c r="AG29" s="36" t="s">
        <v>142</v>
      </c>
      <c r="AH29" s="36" t="s">
        <v>142</v>
      </c>
      <c r="AI29" s="36" t="s">
        <v>142</v>
      </c>
      <c r="AJ29" s="36" t="s">
        <v>142</v>
      </c>
      <c r="AK29" s="36" t="s">
        <v>142</v>
      </c>
      <c r="AL29" s="36" t="s">
        <v>142</v>
      </c>
    </row>
    <row r="30" spans="1:38" ht="143.1" customHeight="1" thickTop="1" thickBot="1" x14ac:dyDescent="0.25">
      <c r="A30" s="125" t="s">
        <v>96</v>
      </c>
      <c r="B30" s="125" t="s">
        <v>98</v>
      </c>
      <c r="C30" s="36" t="s">
        <v>669</v>
      </c>
      <c r="D30" s="36" t="s">
        <v>142</v>
      </c>
      <c r="E30" s="36" t="s">
        <v>142</v>
      </c>
      <c r="F30" s="36" t="s">
        <v>142</v>
      </c>
      <c r="G30" s="36" t="s">
        <v>142</v>
      </c>
      <c r="H30" s="36" t="s">
        <v>142</v>
      </c>
      <c r="I30" s="36" t="s">
        <v>142</v>
      </c>
      <c r="J30" s="36" t="s">
        <v>142</v>
      </c>
      <c r="K30" s="129" t="s">
        <v>668</v>
      </c>
      <c r="L30" s="129" t="s">
        <v>667</v>
      </c>
      <c r="M30" s="36" t="s">
        <v>142</v>
      </c>
      <c r="N30" s="36" t="s">
        <v>142</v>
      </c>
      <c r="O30" s="36" t="s">
        <v>142</v>
      </c>
      <c r="P30" s="36" t="s">
        <v>142</v>
      </c>
      <c r="Q30" s="36" t="s">
        <v>142</v>
      </c>
      <c r="R30" s="36" t="s">
        <v>142</v>
      </c>
      <c r="S30" s="36" t="s">
        <v>142</v>
      </c>
      <c r="T30" s="36" t="s">
        <v>142</v>
      </c>
      <c r="U30" s="36" t="s">
        <v>142</v>
      </c>
      <c r="V30" s="36" t="s">
        <v>142</v>
      </c>
      <c r="W30" s="36" t="s">
        <v>142</v>
      </c>
      <c r="X30" s="36" t="s">
        <v>142</v>
      </c>
      <c r="Y30" s="36" t="s">
        <v>142</v>
      </c>
      <c r="Z30" s="36" t="s">
        <v>142</v>
      </c>
      <c r="AA30" s="36" t="s">
        <v>142</v>
      </c>
      <c r="AB30" s="36" t="s">
        <v>142</v>
      </c>
      <c r="AC30" s="36" t="s">
        <v>142</v>
      </c>
      <c r="AD30" s="36" t="s">
        <v>142</v>
      </c>
      <c r="AE30" s="36" t="s">
        <v>142</v>
      </c>
      <c r="AF30" s="36" t="s">
        <v>142</v>
      </c>
      <c r="AG30" s="36" t="s">
        <v>142</v>
      </c>
      <c r="AH30" s="36" t="s">
        <v>142</v>
      </c>
      <c r="AI30" s="36" t="s">
        <v>142</v>
      </c>
      <c r="AJ30" s="36" t="s">
        <v>142</v>
      </c>
      <c r="AK30" s="36" t="s">
        <v>142</v>
      </c>
      <c r="AL30" s="36" t="s">
        <v>142</v>
      </c>
    </row>
    <row r="31" spans="1:38" ht="143.1" customHeight="1" thickTop="1" thickBot="1" x14ac:dyDescent="0.25">
      <c r="A31" s="125" t="s">
        <v>99</v>
      </c>
      <c r="B31" s="125" t="s">
        <v>101</v>
      </c>
      <c r="C31" s="36" t="s">
        <v>666</v>
      </c>
      <c r="D31" s="36" t="s">
        <v>142</v>
      </c>
      <c r="E31" s="36" t="s">
        <v>142</v>
      </c>
      <c r="F31" s="36" t="s">
        <v>142</v>
      </c>
      <c r="G31" s="36" t="s">
        <v>142</v>
      </c>
      <c r="H31" s="36" t="s">
        <v>142</v>
      </c>
      <c r="I31" s="36" t="s">
        <v>142</v>
      </c>
      <c r="J31" s="36" t="s">
        <v>142</v>
      </c>
      <c r="K31" s="129" t="s">
        <v>665</v>
      </c>
      <c r="L31" s="129" t="s">
        <v>665</v>
      </c>
      <c r="M31" s="36" t="s">
        <v>142</v>
      </c>
      <c r="N31" s="36" t="s">
        <v>142</v>
      </c>
      <c r="O31" s="36" t="s">
        <v>142</v>
      </c>
      <c r="P31" s="36" t="s">
        <v>142</v>
      </c>
      <c r="Q31" s="36" t="s">
        <v>142</v>
      </c>
      <c r="R31" s="36" t="s">
        <v>142</v>
      </c>
      <c r="S31" s="36" t="s">
        <v>142</v>
      </c>
      <c r="T31" s="36" t="s">
        <v>142</v>
      </c>
      <c r="U31" s="36" t="s">
        <v>142</v>
      </c>
      <c r="V31" s="36" t="s">
        <v>142</v>
      </c>
      <c r="W31" s="36" t="s">
        <v>142</v>
      </c>
      <c r="X31" s="36" t="s">
        <v>142</v>
      </c>
      <c r="Y31" s="36" t="s">
        <v>142</v>
      </c>
      <c r="Z31" s="36" t="s">
        <v>142</v>
      </c>
      <c r="AA31" s="36" t="s">
        <v>142</v>
      </c>
      <c r="AB31" s="36" t="s">
        <v>142</v>
      </c>
      <c r="AC31" s="36" t="s">
        <v>142</v>
      </c>
      <c r="AD31" s="36" t="s">
        <v>142</v>
      </c>
      <c r="AE31" s="36" t="s">
        <v>142</v>
      </c>
      <c r="AF31" s="36" t="s">
        <v>142</v>
      </c>
      <c r="AG31" s="36" t="s">
        <v>142</v>
      </c>
      <c r="AH31" s="36" t="s">
        <v>142</v>
      </c>
      <c r="AI31" s="36" t="s">
        <v>142</v>
      </c>
      <c r="AJ31" s="36" t="s">
        <v>142</v>
      </c>
      <c r="AK31" s="36" t="s">
        <v>142</v>
      </c>
      <c r="AL31" s="36" t="s">
        <v>142</v>
      </c>
    </row>
    <row r="32" spans="1:38" ht="26.1" customHeight="1" thickTop="1" thickBot="1" x14ac:dyDescent="0.25">
      <c r="A32" s="126" t="s">
        <v>102</v>
      </c>
      <c r="B32" s="126" t="s">
        <v>103</v>
      </c>
      <c r="C32" s="42" t="s">
        <v>682</v>
      </c>
      <c r="D32" s="42" t="s">
        <v>142</v>
      </c>
      <c r="E32" s="42" t="s">
        <v>142</v>
      </c>
      <c r="F32" s="42" t="s">
        <v>142</v>
      </c>
      <c r="G32" s="42" t="s">
        <v>142</v>
      </c>
      <c r="H32" s="42" t="s">
        <v>142</v>
      </c>
      <c r="I32" s="130" t="s">
        <v>796</v>
      </c>
      <c r="J32" s="130" t="s">
        <v>795</v>
      </c>
      <c r="K32" s="130" t="s">
        <v>794</v>
      </c>
      <c r="L32" s="130" t="s">
        <v>793</v>
      </c>
      <c r="M32" s="130" t="s">
        <v>681</v>
      </c>
      <c r="N32" s="130" t="s">
        <v>680</v>
      </c>
      <c r="O32" s="42" t="s">
        <v>142</v>
      </c>
      <c r="P32" s="42" t="s">
        <v>142</v>
      </c>
      <c r="Q32" s="42" t="s">
        <v>142</v>
      </c>
      <c r="R32" s="42" t="s">
        <v>142</v>
      </c>
      <c r="S32" s="42" t="s">
        <v>142</v>
      </c>
      <c r="T32" s="42" t="s">
        <v>142</v>
      </c>
      <c r="U32" s="42" t="s">
        <v>142</v>
      </c>
      <c r="V32" s="42" t="s">
        <v>142</v>
      </c>
      <c r="W32" s="42" t="s">
        <v>142</v>
      </c>
      <c r="X32" s="42" t="s">
        <v>142</v>
      </c>
      <c r="Y32" s="42" t="s">
        <v>142</v>
      </c>
      <c r="Z32" s="42" t="s">
        <v>142</v>
      </c>
      <c r="AA32" s="42" t="s">
        <v>142</v>
      </c>
      <c r="AB32" s="42" t="s">
        <v>142</v>
      </c>
      <c r="AC32" s="42" t="s">
        <v>142</v>
      </c>
      <c r="AD32" s="42" t="s">
        <v>142</v>
      </c>
      <c r="AE32" s="42" t="s">
        <v>142</v>
      </c>
      <c r="AF32" s="42" t="s">
        <v>142</v>
      </c>
      <c r="AG32" s="42" t="s">
        <v>142</v>
      </c>
      <c r="AH32" s="42" t="s">
        <v>142</v>
      </c>
      <c r="AI32" s="42" t="s">
        <v>142</v>
      </c>
      <c r="AJ32" s="42" t="s">
        <v>142</v>
      </c>
      <c r="AK32" s="42" t="s">
        <v>142</v>
      </c>
      <c r="AL32" s="42" t="s">
        <v>142</v>
      </c>
    </row>
    <row r="33" spans="1:38" ht="90.95" customHeight="1" thickTop="1" thickBot="1" x14ac:dyDescent="0.25">
      <c r="A33" s="125" t="s">
        <v>104</v>
      </c>
      <c r="B33" s="125" t="s">
        <v>86</v>
      </c>
      <c r="C33" s="36" t="s">
        <v>679</v>
      </c>
      <c r="D33" s="36" t="s">
        <v>142</v>
      </c>
      <c r="E33" s="36" t="s">
        <v>142</v>
      </c>
      <c r="F33" s="36" t="s">
        <v>142</v>
      </c>
      <c r="G33" s="36" t="s">
        <v>142</v>
      </c>
      <c r="H33" s="36" t="s">
        <v>142</v>
      </c>
      <c r="I33" s="36" t="s">
        <v>142</v>
      </c>
      <c r="J33" s="36" t="s">
        <v>142</v>
      </c>
      <c r="K33" s="129" t="s">
        <v>678</v>
      </c>
      <c r="L33" s="36" t="s">
        <v>142</v>
      </c>
      <c r="M33" s="36" t="s">
        <v>142</v>
      </c>
      <c r="N33" s="129" t="s">
        <v>677</v>
      </c>
      <c r="O33" s="36" t="s">
        <v>142</v>
      </c>
      <c r="P33" s="36" t="s">
        <v>142</v>
      </c>
      <c r="Q33" s="36" t="s">
        <v>142</v>
      </c>
      <c r="R33" s="36" t="s">
        <v>142</v>
      </c>
      <c r="S33" s="36" t="s">
        <v>142</v>
      </c>
      <c r="T33" s="36" t="s">
        <v>142</v>
      </c>
      <c r="U33" s="36" t="s">
        <v>142</v>
      </c>
      <c r="V33" s="36" t="s">
        <v>142</v>
      </c>
      <c r="W33" s="36" t="s">
        <v>142</v>
      </c>
      <c r="X33" s="36" t="s">
        <v>142</v>
      </c>
      <c r="Y33" s="36" t="s">
        <v>142</v>
      </c>
      <c r="Z33" s="36" t="s">
        <v>142</v>
      </c>
      <c r="AA33" s="36" t="s">
        <v>142</v>
      </c>
      <c r="AB33" s="36" t="s">
        <v>142</v>
      </c>
      <c r="AC33" s="36" t="s">
        <v>142</v>
      </c>
      <c r="AD33" s="36" t="s">
        <v>142</v>
      </c>
      <c r="AE33" s="36" t="s">
        <v>142</v>
      </c>
      <c r="AF33" s="36" t="s">
        <v>142</v>
      </c>
      <c r="AG33" s="36" t="s">
        <v>142</v>
      </c>
      <c r="AH33" s="36" t="s">
        <v>142</v>
      </c>
      <c r="AI33" s="36" t="s">
        <v>142</v>
      </c>
      <c r="AJ33" s="36" t="s">
        <v>142</v>
      </c>
      <c r="AK33" s="36" t="s">
        <v>142</v>
      </c>
      <c r="AL33" s="36" t="s">
        <v>142</v>
      </c>
    </row>
    <row r="34" spans="1:38" ht="90.95" customHeight="1" thickTop="1" thickBot="1" x14ac:dyDescent="0.25">
      <c r="A34" s="125" t="s">
        <v>105</v>
      </c>
      <c r="B34" s="125" t="s">
        <v>89</v>
      </c>
      <c r="C34" s="36" t="s">
        <v>676</v>
      </c>
      <c r="D34" s="36" t="s">
        <v>142</v>
      </c>
      <c r="E34" s="36" t="s">
        <v>142</v>
      </c>
      <c r="F34" s="36" t="s">
        <v>142</v>
      </c>
      <c r="G34" s="36" t="s">
        <v>142</v>
      </c>
      <c r="H34" s="36" t="s">
        <v>142</v>
      </c>
      <c r="I34" s="36" t="s">
        <v>142</v>
      </c>
      <c r="J34" s="36" t="s">
        <v>142</v>
      </c>
      <c r="K34" s="36" t="s">
        <v>142</v>
      </c>
      <c r="L34" s="129" t="s">
        <v>675</v>
      </c>
      <c r="M34" s="129" t="s">
        <v>675</v>
      </c>
      <c r="N34" s="36" t="s">
        <v>142</v>
      </c>
      <c r="O34" s="36" t="s">
        <v>142</v>
      </c>
      <c r="P34" s="36" t="s">
        <v>142</v>
      </c>
      <c r="Q34" s="36" t="s">
        <v>142</v>
      </c>
      <c r="R34" s="36" t="s">
        <v>142</v>
      </c>
      <c r="S34" s="36" t="s">
        <v>142</v>
      </c>
      <c r="T34" s="36" t="s">
        <v>142</v>
      </c>
      <c r="U34" s="36" t="s">
        <v>142</v>
      </c>
      <c r="V34" s="36" t="s">
        <v>142</v>
      </c>
      <c r="W34" s="36" t="s">
        <v>142</v>
      </c>
      <c r="X34" s="36" t="s">
        <v>142</v>
      </c>
      <c r="Y34" s="36" t="s">
        <v>142</v>
      </c>
      <c r="Z34" s="36" t="s">
        <v>142</v>
      </c>
      <c r="AA34" s="36" t="s">
        <v>142</v>
      </c>
      <c r="AB34" s="36" t="s">
        <v>142</v>
      </c>
      <c r="AC34" s="36" t="s">
        <v>142</v>
      </c>
      <c r="AD34" s="36" t="s">
        <v>142</v>
      </c>
      <c r="AE34" s="36" t="s">
        <v>142</v>
      </c>
      <c r="AF34" s="36" t="s">
        <v>142</v>
      </c>
      <c r="AG34" s="36" t="s">
        <v>142</v>
      </c>
      <c r="AH34" s="36" t="s">
        <v>142</v>
      </c>
      <c r="AI34" s="36" t="s">
        <v>142</v>
      </c>
      <c r="AJ34" s="36" t="s">
        <v>142</v>
      </c>
      <c r="AK34" s="36" t="s">
        <v>142</v>
      </c>
      <c r="AL34" s="36" t="s">
        <v>142</v>
      </c>
    </row>
    <row r="35" spans="1:38" ht="51.95" customHeight="1" thickTop="1" thickBot="1" x14ac:dyDescent="0.25">
      <c r="A35" s="125" t="s">
        <v>106</v>
      </c>
      <c r="B35" s="125" t="s">
        <v>92</v>
      </c>
      <c r="C35" s="36" t="s">
        <v>674</v>
      </c>
      <c r="D35" s="36" t="s">
        <v>142</v>
      </c>
      <c r="E35" s="36" t="s">
        <v>142</v>
      </c>
      <c r="F35" s="36" t="s">
        <v>142</v>
      </c>
      <c r="G35" s="36" t="s">
        <v>142</v>
      </c>
      <c r="H35" s="36" t="s">
        <v>142</v>
      </c>
      <c r="I35" s="129" t="s">
        <v>673</v>
      </c>
      <c r="J35" s="129" t="s">
        <v>672</v>
      </c>
      <c r="K35" s="36" t="s">
        <v>142</v>
      </c>
      <c r="L35" s="36" t="s">
        <v>142</v>
      </c>
      <c r="M35" s="36" t="s">
        <v>142</v>
      </c>
      <c r="N35" s="36" t="s">
        <v>142</v>
      </c>
      <c r="O35" s="36" t="s">
        <v>142</v>
      </c>
      <c r="P35" s="36" t="s">
        <v>142</v>
      </c>
      <c r="Q35" s="36" t="s">
        <v>142</v>
      </c>
      <c r="R35" s="36" t="s">
        <v>142</v>
      </c>
      <c r="S35" s="36" t="s">
        <v>142</v>
      </c>
      <c r="T35" s="36" t="s">
        <v>142</v>
      </c>
      <c r="U35" s="36" t="s">
        <v>142</v>
      </c>
      <c r="V35" s="36" t="s">
        <v>142</v>
      </c>
      <c r="W35" s="36" t="s">
        <v>142</v>
      </c>
      <c r="X35" s="36" t="s">
        <v>142</v>
      </c>
      <c r="Y35" s="36" t="s">
        <v>142</v>
      </c>
      <c r="Z35" s="36" t="s">
        <v>142</v>
      </c>
      <c r="AA35" s="36" t="s">
        <v>142</v>
      </c>
      <c r="AB35" s="36" t="s">
        <v>142</v>
      </c>
      <c r="AC35" s="36" t="s">
        <v>142</v>
      </c>
      <c r="AD35" s="36" t="s">
        <v>142</v>
      </c>
      <c r="AE35" s="36" t="s">
        <v>142</v>
      </c>
      <c r="AF35" s="36" t="s">
        <v>142</v>
      </c>
      <c r="AG35" s="36" t="s">
        <v>142</v>
      </c>
      <c r="AH35" s="36" t="s">
        <v>142</v>
      </c>
      <c r="AI35" s="36" t="s">
        <v>142</v>
      </c>
      <c r="AJ35" s="36" t="s">
        <v>142</v>
      </c>
      <c r="AK35" s="36" t="s">
        <v>142</v>
      </c>
      <c r="AL35" s="36" t="s">
        <v>142</v>
      </c>
    </row>
    <row r="36" spans="1:38" ht="51.95" customHeight="1" thickTop="1" thickBot="1" x14ac:dyDescent="0.25">
      <c r="A36" s="125" t="s">
        <v>107</v>
      </c>
      <c r="B36" s="125" t="s">
        <v>95</v>
      </c>
      <c r="C36" s="36" t="s">
        <v>671</v>
      </c>
      <c r="D36" s="36" t="s">
        <v>142</v>
      </c>
      <c r="E36" s="36" t="s">
        <v>142</v>
      </c>
      <c r="F36" s="36" t="s">
        <v>142</v>
      </c>
      <c r="G36" s="36" t="s">
        <v>142</v>
      </c>
      <c r="H36" s="36" t="s">
        <v>142</v>
      </c>
      <c r="I36" s="129" t="s">
        <v>670</v>
      </c>
      <c r="J36" s="129" t="s">
        <v>670</v>
      </c>
      <c r="K36" s="36" t="s">
        <v>142</v>
      </c>
      <c r="L36" s="36" t="s">
        <v>142</v>
      </c>
      <c r="M36" s="36" t="s">
        <v>142</v>
      </c>
      <c r="N36" s="36" t="s">
        <v>142</v>
      </c>
      <c r="O36" s="36" t="s">
        <v>142</v>
      </c>
      <c r="P36" s="36" t="s">
        <v>142</v>
      </c>
      <c r="Q36" s="36" t="s">
        <v>142</v>
      </c>
      <c r="R36" s="36" t="s">
        <v>142</v>
      </c>
      <c r="S36" s="36" t="s">
        <v>142</v>
      </c>
      <c r="T36" s="36" t="s">
        <v>142</v>
      </c>
      <c r="U36" s="36" t="s">
        <v>142</v>
      </c>
      <c r="V36" s="36" t="s">
        <v>142</v>
      </c>
      <c r="W36" s="36" t="s">
        <v>142</v>
      </c>
      <c r="X36" s="36" t="s">
        <v>142</v>
      </c>
      <c r="Y36" s="36" t="s">
        <v>142</v>
      </c>
      <c r="Z36" s="36" t="s">
        <v>142</v>
      </c>
      <c r="AA36" s="36" t="s">
        <v>142</v>
      </c>
      <c r="AB36" s="36" t="s">
        <v>142</v>
      </c>
      <c r="AC36" s="36" t="s">
        <v>142</v>
      </c>
      <c r="AD36" s="36" t="s">
        <v>142</v>
      </c>
      <c r="AE36" s="36" t="s">
        <v>142</v>
      </c>
      <c r="AF36" s="36" t="s">
        <v>142</v>
      </c>
      <c r="AG36" s="36" t="s">
        <v>142</v>
      </c>
      <c r="AH36" s="36" t="s">
        <v>142</v>
      </c>
      <c r="AI36" s="36" t="s">
        <v>142</v>
      </c>
      <c r="AJ36" s="36" t="s">
        <v>142</v>
      </c>
      <c r="AK36" s="36" t="s">
        <v>142</v>
      </c>
      <c r="AL36" s="36" t="s">
        <v>142</v>
      </c>
    </row>
    <row r="37" spans="1:38" ht="143.1" customHeight="1" thickTop="1" thickBot="1" x14ac:dyDescent="0.25">
      <c r="A37" s="125" t="s">
        <v>108</v>
      </c>
      <c r="B37" s="125" t="s">
        <v>110</v>
      </c>
      <c r="C37" s="36" t="s">
        <v>669</v>
      </c>
      <c r="D37" s="36" t="s">
        <v>142</v>
      </c>
      <c r="E37" s="36" t="s">
        <v>142</v>
      </c>
      <c r="F37" s="36" t="s">
        <v>142</v>
      </c>
      <c r="G37" s="36" t="s">
        <v>142</v>
      </c>
      <c r="H37" s="36" t="s">
        <v>142</v>
      </c>
      <c r="I37" s="36" t="s">
        <v>142</v>
      </c>
      <c r="J37" s="36" t="s">
        <v>142</v>
      </c>
      <c r="K37" s="129" t="s">
        <v>668</v>
      </c>
      <c r="L37" s="129" t="s">
        <v>667</v>
      </c>
      <c r="M37" s="36" t="s">
        <v>142</v>
      </c>
      <c r="N37" s="36" t="s">
        <v>142</v>
      </c>
      <c r="O37" s="36" t="s">
        <v>142</v>
      </c>
      <c r="P37" s="36" t="s">
        <v>142</v>
      </c>
      <c r="Q37" s="36" t="s">
        <v>142</v>
      </c>
      <c r="R37" s="36" t="s">
        <v>142</v>
      </c>
      <c r="S37" s="36" t="s">
        <v>142</v>
      </c>
      <c r="T37" s="36" t="s">
        <v>142</v>
      </c>
      <c r="U37" s="36" t="s">
        <v>142</v>
      </c>
      <c r="V37" s="36" t="s">
        <v>142</v>
      </c>
      <c r="W37" s="36" t="s">
        <v>142</v>
      </c>
      <c r="X37" s="36" t="s">
        <v>142</v>
      </c>
      <c r="Y37" s="36" t="s">
        <v>142</v>
      </c>
      <c r="Z37" s="36" t="s">
        <v>142</v>
      </c>
      <c r="AA37" s="36" t="s">
        <v>142</v>
      </c>
      <c r="AB37" s="36" t="s">
        <v>142</v>
      </c>
      <c r="AC37" s="36" t="s">
        <v>142</v>
      </c>
      <c r="AD37" s="36" t="s">
        <v>142</v>
      </c>
      <c r="AE37" s="36" t="s">
        <v>142</v>
      </c>
      <c r="AF37" s="36" t="s">
        <v>142</v>
      </c>
      <c r="AG37" s="36" t="s">
        <v>142</v>
      </c>
      <c r="AH37" s="36" t="s">
        <v>142</v>
      </c>
      <c r="AI37" s="36" t="s">
        <v>142</v>
      </c>
      <c r="AJ37" s="36" t="s">
        <v>142</v>
      </c>
      <c r="AK37" s="36" t="s">
        <v>142</v>
      </c>
      <c r="AL37" s="36" t="s">
        <v>142</v>
      </c>
    </row>
    <row r="38" spans="1:38" ht="143.1" customHeight="1" thickTop="1" thickBot="1" x14ac:dyDescent="0.25">
      <c r="A38" s="125" t="s">
        <v>111</v>
      </c>
      <c r="B38" s="125" t="s">
        <v>113</v>
      </c>
      <c r="C38" s="36" t="s">
        <v>666</v>
      </c>
      <c r="D38" s="36" t="s">
        <v>142</v>
      </c>
      <c r="E38" s="36" t="s">
        <v>142</v>
      </c>
      <c r="F38" s="36" t="s">
        <v>142</v>
      </c>
      <c r="G38" s="36" t="s">
        <v>142</v>
      </c>
      <c r="H38" s="36" t="s">
        <v>142</v>
      </c>
      <c r="I38" s="36" t="s">
        <v>142</v>
      </c>
      <c r="J38" s="36" t="s">
        <v>142</v>
      </c>
      <c r="K38" s="129" t="s">
        <v>665</v>
      </c>
      <c r="L38" s="129" t="s">
        <v>665</v>
      </c>
      <c r="M38" s="36" t="s">
        <v>142</v>
      </c>
      <c r="N38" s="36" t="s">
        <v>142</v>
      </c>
      <c r="O38" s="36" t="s">
        <v>142</v>
      </c>
      <c r="P38" s="36" t="s">
        <v>142</v>
      </c>
      <c r="Q38" s="36" t="s">
        <v>142</v>
      </c>
      <c r="R38" s="36" t="s">
        <v>142</v>
      </c>
      <c r="S38" s="36" t="s">
        <v>142</v>
      </c>
      <c r="T38" s="36" t="s">
        <v>142</v>
      </c>
      <c r="U38" s="36" t="s">
        <v>142</v>
      </c>
      <c r="V38" s="36" t="s">
        <v>142</v>
      </c>
      <c r="W38" s="36" t="s">
        <v>142</v>
      </c>
      <c r="X38" s="36" t="s">
        <v>142</v>
      </c>
      <c r="Y38" s="36" t="s">
        <v>142</v>
      </c>
      <c r="Z38" s="36" t="s">
        <v>142</v>
      </c>
      <c r="AA38" s="36" t="s">
        <v>142</v>
      </c>
      <c r="AB38" s="36" t="s">
        <v>142</v>
      </c>
      <c r="AC38" s="36" t="s">
        <v>142</v>
      </c>
      <c r="AD38" s="36" t="s">
        <v>142</v>
      </c>
      <c r="AE38" s="36" t="s">
        <v>142</v>
      </c>
      <c r="AF38" s="36" t="s">
        <v>142</v>
      </c>
      <c r="AG38" s="36" t="s">
        <v>142</v>
      </c>
      <c r="AH38" s="36" t="s">
        <v>142</v>
      </c>
      <c r="AI38" s="36" t="s">
        <v>142</v>
      </c>
      <c r="AJ38" s="36" t="s">
        <v>142</v>
      </c>
      <c r="AK38" s="36" t="s">
        <v>142</v>
      </c>
      <c r="AL38" s="36" t="s">
        <v>142</v>
      </c>
    </row>
    <row r="39" spans="1:38" ht="24" customHeight="1" thickTop="1" thickBot="1" x14ac:dyDescent="0.25">
      <c r="A39" s="126" t="s">
        <v>114</v>
      </c>
      <c r="B39" s="126" t="s">
        <v>115</v>
      </c>
      <c r="C39" s="42" t="s">
        <v>664</v>
      </c>
      <c r="D39" s="42" t="s">
        <v>142</v>
      </c>
      <c r="E39" s="42" t="s">
        <v>142</v>
      </c>
      <c r="F39" s="42" t="s">
        <v>142</v>
      </c>
      <c r="G39" s="42" t="s">
        <v>142</v>
      </c>
      <c r="H39" s="42" t="s">
        <v>142</v>
      </c>
      <c r="I39" s="42" t="s">
        <v>142</v>
      </c>
      <c r="J39" s="42" t="s">
        <v>142</v>
      </c>
      <c r="K39" s="130" t="s">
        <v>663</v>
      </c>
      <c r="L39" s="130" t="s">
        <v>662</v>
      </c>
      <c r="M39" s="130" t="s">
        <v>662</v>
      </c>
      <c r="N39" s="130" t="s">
        <v>661</v>
      </c>
      <c r="O39" s="42" t="s">
        <v>142</v>
      </c>
      <c r="P39" s="42" t="s">
        <v>142</v>
      </c>
      <c r="Q39" s="42" t="s">
        <v>142</v>
      </c>
      <c r="R39" s="42" t="s">
        <v>142</v>
      </c>
      <c r="S39" s="42" t="s">
        <v>142</v>
      </c>
      <c r="T39" s="42" t="s">
        <v>142</v>
      </c>
      <c r="U39" s="42" t="s">
        <v>142</v>
      </c>
      <c r="V39" s="42" t="s">
        <v>142</v>
      </c>
      <c r="W39" s="42" t="s">
        <v>142</v>
      </c>
      <c r="X39" s="42" t="s">
        <v>142</v>
      </c>
      <c r="Y39" s="42" t="s">
        <v>142</v>
      </c>
      <c r="Z39" s="42" t="s">
        <v>142</v>
      </c>
      <c r="AA39" s="42" t="s">
        <v>142</v>
      </c>
      <c r="AB39" s="42" t="s">
        <v>142</v>
      </c>
      <c r="AC39" s="42" t="s">
        <v>142</v>
      </c>
      <c r="AD39" s="42" t="s">
        <v>142</v>
      </c>
      <c r="AE39" s="42" t="s">
        <v>142</v>
      </c>
      <c r="AF39" s="42" t="s">
        <v>142</v>
      </c>
      <c r="AG39" s="42" t="s">
        <v>142</v>
      </c>
      <c r="AH39" s="42" t="s">
        <v>142</v>
      </c>
      <c r="AI39" s="42" t="s">
        <v>142</v>
      </c>
      <c r="AJ39" s="42" t="s">
        <v>142</v>
      </c>
      <c r="AK39" s="42" t="s">
        <v>142</v>
      </c>
      <c r="AL39" s="42" t="s">
        <v>142</v>
      </c>
    </row>
    <row r="40" spans="1:38" ht="117" customHeight="1" thickTop="1" thickBot="1" x14ac:dyDescent="0.25">
      <c r="A40" s="125" t="s">
        <v>116</v>
      </c>
      <c r="B40" s="125" t="s">
        <v>118</v>
      </c>
      <c r="C40" s="36" t="s">
        <v>660</v>
      </c>
      <c r="D40" s="36" t="s">
        <v>142</v>
      </c>
      <c r="E40" s="36" t="s">
        <v>142</v>
      </c>
      <c r="F40" s="36" t="s">
        <v>142</v>
      </c>
      <c r="G40" s="36" t="s">
        <v>142</v>
      </c>
      <c r="H40" s="36" t="s">
        <v>142</v>
      </c>
      <c r="I40" s="36" t="s">
        <v>142</v>
      </c>
      <c r="J40" s="36" t="s">
        <v>142</v>
      </c>
      <c r="K40" s="129" t="s">
        <v>659</v>
      </c>
      <c r="L40" s="36" t="s">
        <v>142</v>
      </c>
      <c r="M40" s="36" t="s">
        <v>142</v>
      </c>
      <c r="N40" s="129" t="s">
        <v>658</v>
      </c>
      <c r="O40" s="36" t="s">
        <v>142</v>
      </c>
      <c r="P40" s="36" t="s">
        <v>142</v>
      </c>
      <c r="Q40" s="36" t="s">
        <v>142</v>
      </c>
      <c r="R40" s="36" t="s">
        <v>142</v>
      </c>
      <c r="S40" s="36" t="s">
        <v>142</v>
      </c>
      <c r="T40" s="36" t="s">
        <v>142</v>
      </c>
      <c r="U40" s="36" t="s">
        <v>142</v>
      </c>
      <c r="V40" s="36" t="s">
        <v>142</v>
      </c>
      <c r="W40" s="36" t="s">
        <v>142</v>
      </c>
      <c r="X40" s="36" t="s">
        <v>142</v>
      </c>
      <c r="Y40" s="36" t="s">
        <v>142</v>
      </c>
      <c r="Z40" s="36" t="s">
        <v>142</v>
      </c>
      <c r="AA40" s="36" t="s">
        <v>142</v>
      </c>
      <c r="AB40" s="36" t="s">
        <v>142</v>
      </c>
      <c r="AC40" s="36" t="s">
        <v>142</v>
      </c>
      <c r="AD40" s="36" t="s">
        <v>142</v>
      </c>
      <c r="AE40" s="36" t="s">
        <v>142</v>
      </c>
      <c r="AF40" s="36" t="s">
        <v>142</v>
      </c>
      <c r="AG40" s="36" t="s">
        <v>142</v>
      </c>
      <c r="AH40" s="36" t="s">
        <v>142</v>
      </c>
      <c r="AI40" s="36" t="s">
        <v>142</v>
      </c>
      <c r="AJ40" s="36" t="s">
        <v>142</v>
      </c>
      <c r="AK40" s="36" t="s">
        <v>142</v>
      </c>
      <c r="AL40" s="36" t="s">
        <v>142</v>
      </c>
    </row>
    <row r="41" spans="1:38" ht="117" customHeight="1" thickTop="1" thickBot="1" x14ac:dyDescent="0.25">
      <c r="A41" s="125" t="s">
        <v>119</v>
      </c>
      <c r="B41" s="125" t="s">
        <v>121</v>
      </c>
      <c r="C41" s="36" t="s">
        <v>657</v>
      </c>
      <c r="D41" s="36" t="s">
        <v>142</v>
      </c>
      <c r="E41" s="36" t="s">
        <v>142</v>
      </c>
      <c r="F41" s="36" t="s">
        <v>142</v>
      </c>
      <c r="G41" s="36" t="s">
        <v>142</v>
      </c>
      <c r="H41" s="36" t="s">
        <v>142</v>
      </c>
      <c r="I41" s="36" t="s">
        <v>142</v>
      </c>
      <c r="J41" s="36" t="s">
        <v>142</v>
      </c>
      <c r="K41" s="36" t="s">
        <v>142</v>
      </c>
      <c r="L41" s="129" t="s">
        <v>656</v>
      </c>
      <c r="M41" s="129" t="s">
        <v>656</v>
      </c>
      <c r="N41" s="36" t="s">
        <v>142</v>
      </c>
      <c r="O41" s="36" t="s">
        <v>142</v>
      </c>
      <c r="P41" s="36" t="s">
        <v>142</v>
      </c>
      <c r="Q41" s="36" t="s">
        <v>142</v>
      </c>
      <c r="R41" s="36" t="s">
        <v>142</v>
      </c>
      <c r="S41" s="36" t="s">
        <v>142</v>
      </c>
      <c r="T41" s="36" t="s">
        <v>142</v>
      </c>
      <c r="U41" s="36" t="s">
        <v>142</v>
      </c>
      <c r="V41" s="36" t="s">
        <v>142</v>
      </c>
      <c r="W41" s="36" t="s">
        <v>142</v>
      </c>
      <c r="X41" s="36" t="s">
        <v>142</v>
      </c>
      <c r="Y41" s="36" t="s">
        <v>142</v>
      </c>
      <c r="Z41" s="36" t="s">
        <v>142</v>
      </c>
      <c r="AA41" s="36" t="s">
        <v>142</v>
      </c>
      <c r="AB41" s="36" t="s">
        <v>142</v>
      </c>
      <c r="AC41" s="36" t="s">
        <v>142</v>
      </c>
      <c r="AD41" s="36" t="s">
        <v>142</v>
      </c>
      <c r="AE41" s="36" t="s">
        <v>142</v>
      </c>
      <c r="AF41" s="36" t="s">
        <v>142</v>
      </c>
      <c r="AG41" s="36" t="s">
        <v>142</v>
      </c>
      <c r="AH41" s="36" t="s">
        <v>142</v>
      </c>
      <c r="AI41" s="36" t="s">
        <v>142</v>
      </c>
      <c r="AJ41" s="36" t="s">
        <v>142</v>
      </c>
      <c r="AK41" s="36" t="s">
        <v>142</v>
      </c>
      <c r="AL41" s="36" t="s">
        <v>142</v>
      </c>
    </row>
    <row r="42" spans="1:38" ht="26.1" customHeight="1" thickTop="1" thickBot="1" x14ac:dyDescent="0.25">
      <c r="A42" s="126" t="s">
        <v>122</v>
      </c>
      <c r="B42" s="126" t="s">
        <v>123</v>
      </c>
      <c r="C42" s="42" t="s">
        <v>655</v>
      </c>
      <c r="D42" s="42" t="s">
        <v>142</v>
      </c>
      <c r="E42" s="42" t="s">
        <v>142</v>
      </c>
      <c r="F42" s="42" t="s">
        <v>142</v>
      </c>
      <c r="G42" s="42" t="s">
        <v>142</v>
      </c>
      <c r="H42" s="42" t="s">
        <v>142</v>
      </c>
      <c r="I42" s="42" t="s">
        <v>142</v>
      </c>
      <c r="J42" s="42" t="s">
        <v>142</v>
      </c>
      <c r="K42" s="42" t="s">
        <v>142</v>
      </c>
      <c r="L42" s="42" t="s">
        <v>142</v>
      </c>
      <c r="M42" s="42" t="s">
        <v>142</v>
      </c>
      <c r="N42" s="130" t="s">
        <v>655</v>
      </c>
      <c r="O42" s="42" t="s">
        <v>142</v>
      </c>
      <c r="P42" s="42" t="s">
        <v>142</v>
      </c>
      <c r="Q42" s="42" t="s">
        <v>142</v>
      </c>
      <c r="R42" s="42" t="s">
        <v>142</v>
      </c>
      <c r="S42" s="42" t="s">
        <v>142</v>
      </c>
      <c r="T42" s="42" t="s">
        <v>142</v>
      </c>
      <c r="U42" s="42" t="s">
        <v>142</v>
      </c>
      <c r="V42" s="42" t="s">
        <v>142</v>
      </c>
      <c r="W42" s="42" t="s">
        <v>142</v>
      </c>
      <c r="X42" s="42" t="s">
        <v>142</v>
      </c>
      <c r="Y42" s="42" t="s">
        <v>142</v>
      </c>
      <c r="Z42" s="42" t="s">
        <v>142</v>
      </c>
      <c r="AA42" s="42" t="s">
        <v>142</v>
      </c>
      <c r="AB42" s="42" t="s">
        <v>142</v>
      </c>
      <c r="AC42" s="42" t="s">
        <v>142</v>
      </c>
      <c r="AD42" s="42" t="s">
        <v>142</v>
      </c>
      <c r="AE42" s="42" t="s">
        <v>142</v>
      </c>
      <c r="AF42" s="42" t="s">
        <v>142</v>
      </c>
      <c r="AG42" s="42" t="s">
        <v>142</v>
      </c>
      <c r="AH42" s="42" t="s">
        <v>142</v>
      </c>
      <c r="AI42" s="42" t="s">
        <v>142</v>
      </c>
      <c r="AJ42" s="42" t="s">
        <v>142</v>
      </c>
      <c r="AK42" s="42" t="s">
        <v>142</v>
      </c>
      <c r="AL42" s="42" t="s">
        <v>142</v>
      </c>
    </row>
    <row r="43" spans="1:38" ht="51.95" customHeight="1" thickTop="1" thickBot="1" x14ac:dyDescent="0.25">
      <c r="A43" s="125" t="s">
        <v>124</v>
      </c>
      <c r="B43" s="125" t="s">
        <v>126</v>
      </c>
      <c r="C43" s="36" t="s">
        <v>655</v>
      </c>
      <c r="D43" s="36" t="s">
        <v>142</v>
      </c>
      <c r="E43" s="36" t="s">
        <v>142</v>
      </c>
      <c r="F43" s="36" t="s">
        <v>142</v>
      </c>
      <c r="G43" s="36" t="s">
        <v>142</v>
      </c>
      <c r="H43" s="36" t="s">
        <v>142</v>
      </c>
      <c r="I43" s="36" t="s">
        <v>142</v>
      </c>
      <c r="J43" s="36" t="s">
        <v>142</v>
      </c>
      <c r="K43" s="36" t="s">
        <v>142</v>
      </c>
      <c r="L43" s="36" t="s">
        <v>142</v>
      </c>
      <c r="M43" s="36" t="s">
        <v>142</v>
      </c>
      <c r="N43" s="129" t="s">
        <v>655</v>
      </c>
      <c r="O43" s="36" t="s">
        <v>142</v>
      </c>
      <c r="P43" s="36" t="s">
        <v>142</v>
      </c>
      <c r="Q43" s="36" t="s">
        <v>142</v>
      </c>
      <c r="R43" s="36" t="s">
        <v>142</v>
      </c>
      <c r="S43" s="36" t="s">
        <v>142</v>
      </c>
      <c r="T43" s="36" t="s">
        <v>142</v>
      </c>
      <c r="U43" s="36" t="s">
        <v>142</v>
      </c>
      <c r="V43" s="36" t="s">
        <v>142</v>
      </c>
      <c r="W43" s="36" t="s">
        <v>142</v>
      </c>
      <c r="X43" s="36" t="s">
        <v>142</v>
      </c>
      <c r="Y43" s="36" t="s">
        <v>142</v>
      </c>
      <c r="Z43" s="36" t="s">
        <v>142</v>
      </c>
      <c r="AA43" s="36" t="s">
        <v>142</v>
      </c>
      <c r="AB43" s="36" t="s">
        <v>142</v>
      </c>
      <c r="AC43" s="36" t="s">
        <v>142</v>
      </c>
      <c r="AD43" s="36" t="s">
        <v>142</v>
      </c>
      <c r="AE43" s="36" t="s">
        <v>142</v>
      </c>
      <c r="AF43" s="36" t="s">
        <v>142</v>
      </c>
      <c r="AG43" s="36" t="s">
        <v>142</v>
      </c>
      <c r="AH43" s="36" t="s">
        <v>142</v>
      </c>
      <c r="AI43" s="36" t="s">
        <v>142</v>
      </c>
      <c r="AJ43" s="36" t="s">
        <v>142</v>
      </c>
      <c r="AK43" s="36" t="s">
        <v>142</v>
      </c>
      <c r="AL43" s="36" t="s">
        <v>142</v>
      </c>
    </row>
    <row r="44" spans="1:38" ht="24" customHeight="1" thickTop="1" thickBot="1" x14ac:dyDescent="0.25">
      <c r="A44" s="126" t="s">
        <v>127</v>
      </c>
      <c r="B44" s="126" t="s">
        <v>128</v>
      </c>
      <c r="C44" s="42" t="s">
        <v>654</v>
      </c>
      <c r="D44" s="42" t="s">
        <v>142</v>
      </c>
      <c r="E44" s="42" t="s">
        <v>142</v>
      </c>
      <c r="F44" s="42" t="s">
        <v>142</v>
      </c>
      <c r="G44" s="42" t="s">
        <v>142</v>
      </c>
      <c r="H44" s="42" t="s">
        <v>142</v>
      </c>
      <c r="I44" s="42" t="s">
        <v>142</v>
      </c>
      <c r="J44" s="42" t="s">
        <v>142</v>
      </c>
      <c r="K44" s="42" t="s">
        <v>142</v>
      </c>
      <c r="L44" s="42" t="s">
        <v>142</v>
      </c>
      <c r="M44" s="42" t="s">
        <v>142</v>
      </c>
      <c r="N44" s="42" t="s">
        <v>142</v>
      </c>
      <c r="O44" s="130" t="s">
        <v>653</v>
      </c>
      <c r="P44" s="130" t="s">
        <v>653</v>
      </c>
      <c r="Q44" s="130" t="s">
        <v>653</v>
      </c>
      <c r="R44" s="130" t="s">
        <v>653</v>
      </c>
      <c r="S44" s="130" t="s">
        <v>653</v>
      </c>
      <c r="T44" s="130" t="s">
        <v>653</v>
      </c>
      <c r="U44" s="130" t="s">
        <v>653</v>
      </c>
      <c r="V44" s="130" t="s">
        <v>653</v>
      </c>
      <c r="W44" s="130" t="s">
        <v>653</v>
      </c>
      <c r="X44" s="130" t="s">
        <v>653</v>
      </c>
      <c r="Y44" s="130" t="s">
        <v>653</v>
      </c>
      <c r="Z44" s="130" t="s">
        <v>653</v>
      </c>
      <c r="AA44" s="130" t="s">
        <v>653</v>
      </c>
      <c r="AB44" s="130" t="s">
        <v>653</v>
      </c>
      <c r="AC44" s="130" t="s">
        <v>653</v>
      </c>
      <c r="AD44" s="130" t="s">
        <v>653</v>
      </c>
      <c r="AE44" s="130" t="s">
        <v>653</v>
      </c>
      <c r="AF44" s="130" t="s">
        <v>653</v>
      </c>
      <c r="AG44" s="130" t="s">
        <v>653</v>
      </c>
      <c r="AH44" s="130" t="s">
        <v>653</v>
      </c>
      <c r="AI44" s="130" t="s">
        <v>653</v>
      </c>
      <c r="AJ44" s="130" t="s">
        <v>653</v>
      </c>
      <c r="AK44" s="130" t="s">
        <v>653</v>
      </c>
      <c r="AL44" s="130" t="s">
        <v>652</v>
      </c>
    </row>
    <row r="45" spans="1:38" ht="51.95" customHeight="1" thickTop="1" thickBot="1" x14ac:dyDescent="0.25">
      <c r="A45" s="125" t="s">
        <v>129</v>
      </c>
      <c r="B45" s="125" t="s">
        <v>131</v>
      </c>
      <c r="C45" s="36" t="s">
        <v>654</v>
      </c>
      <c r="D45" s="36" t="s">
        <v>142</v>
      </c>
      <c r="E45" s="36" t="s">
        <v>142</v>
      </c>
      <c r="F45" s="36" t="s">
        <v>142</v>
      </c>
      <c r="G45" s="36" t="s">
        <v>142</v>
      </c>
      <c r="H45" s="36" t="s">
        <v>142</v>
      </c>
      <c r="I45" s="36" t="s">
        <v>142</v>
      </c>
      <c r="J45" s="36" t="s">
        <v>142</v>
      </c>
      <c r="K45" s="36" t="s">
        <v>142</v>
      </c>
      <c r="L45" s="36" t="s">
        <v>142</v>
      </c>
      <c r="M45" s="36" t="s">
        <v>142</v>
      </c>
      <c r="N45" s="36" t="s">
        <v>142</v>
      </c>
      <c r="O45" s="129" t="s">
        <v>653</v>
      </c>
      <c r="P45" s="129" t="s">
        <v>653</v>
      </c>
      <c r="Q45" s="129" t="s">
        <v>653</v>
      </c>
      <c r="R45" s="129" t="s">
        <v>653</v>
      </c>
      <c r="S45" s="129" t="s">
        <v>653</v>
      </c>
      <c r="T45" s="129" t="s">
        <v>653</v>
      </c>
      <c r="U45" s="129" t="s">
        <v>653</v>
      </c>
      <c r="V45" s="129" t="s">
        <v>653</v>
      </c>
      <c r="W45" s="129" t="s">
        <v>653</v>
      </c>
      <c r="X45" s="129" t="s">
        <v>653</v>
      </c>
      <c r="Y45" s="129" t="s">
        <v>653</v>
      </c>
      <c r="Z45" s="129" t="s">
        <v>653</v>
      </c>
      <c r="AA45" s="129" t="s">
        <v>653</v>
      </c>
      <c r="AB45" s="129" t="s">
        <v>653</v>
      </c>
      <c r="AC45" s="129" t="s">
        <v>653</v>
      </c>
      <c r="AD45" s="129" t="s">
        <v>653</v>
      </c>
      <c r="AE45" s="129" t="s">
        <v>653</v>
      </c>
      <c r="AF45" s="129" t="s">
        <v>653</v>
      </c>
      <c r="AG45" s="129" t="s">
        <v>653</v>
      </c>
      <c r="AH45" s="129" t="s">
        <v>653</v>
      </c>
      <c r="AI45" s="129" t="s">
        <v>653</v>
      </c>
      <c r="AJ45" s="129" t="s">
        <v>653</v>
      </c>
      <c r="AK45" s="129" t="s">
        <v>653</v>
      </c>
      <c r="AL45" s="129" t="s">
        <v>652</v>
      </c>
    </row>
    <row r="46" spans="1:38" ht="15" thickTop="1" x14ac:dyDescent="0.2">
      <c r="A46" s="149" t="s">
        <v>651</v>
      </c>
      <c r="B46" s="149"/>
      <c r="C46" s="122"/>
      <c r="D46" s="121" t="s">
        <v>640</v>
      </c>
      <c r="E46" s="121" t="s">
        <v>341</v>
      </c>
      <c r="F46" s="121" t="s">
        <v>341</v>
      </c>
      <c r="G46" s="121" t="s">
        <v>650</v>
      </c>
      <c r="H46" s="121" t="s">
        <v>650</v>
      </c>
      <c r="I46" s="121" t="s">
        <v>792</v>
      </c>
      <c r="J46" s="121" t="s">
        <v>791</v>
      </c>
      <c r="K46" s="121" t="s">
        <v>790</v>
      </c>
      <c r="L46" s="121" t="s">
        <v>789</v>
      </c>
      <c r="M46" s="121" t="s">
        <v>649</v>
      </c>
      <c r="N46" s="121" t="s">
        <v>648</v>
      </c>
      <c r="O46" s="121" t="s">
        <v>311</v>
      </c>
      <c r="P46" s="121" t="s">
        <v>311</v>
      </c>
      <c r="Q46" s="121" t="s">
        <v>311</v>
      </c>
      <c r="R46" s="121" t="s">
        <v>311</v>
      </c>
      <c r="S46" s="121" t="s">
        <v>311</v>
      </c>
      <c r="T46" s="121" t="s">
        <v>311</v>
      </c>
      <c r="U46" s="121" t="s">
        <v>311</v>
      </c>
      <c r="V46" s="121" t="s">
        <v>311</v>
      </c>
      <c r="W46" s="121" t="s">
        <v>311</v>
      </c>
      <c r="X46" s="121" t="s">
        <v>311</v>
      </c>
      <c r="Y46" s="121" t="s">
        <v>311</v>
      </c>
      <c r="Z46" s="121" t="s">
        <v>311</v>
      </c>
      <c r="AA46" s="121" t="s">
        <v>311</v>
      </c>
      <c r="AB46" s="121" t="s">
        <v>311</v>
      </c>
      <c r="AC46" s="121" t="s">
        <v>311</v>
      </c>
      <c r="AD46" s="121" t="s">
        <v>311</v>
      </c>
      <c r="AE46" s="121" t="s">
        <v>311</v>
      </c>
      <c r="AF46" s="121" t="s">
        <v>311</v>
      </c>
      <c r="AG46" s="121" t="s">
        <v>311</v>
      </c>
      <c r="AH46" s="121" t="s">
        <v>311</v>
      </c>
      <c r="AI46" s="121" t="s">
        <v>311</v>
      </c>
      <c r="AJ46" s="121" t="s">
        <v>311</v>
      </c>
      <c r="AK46" s="121" t="s">
        <v>311</v>
      </c>
      <c r="AL46" s="121" t="s">
        <v>311</v>
      </c>
    </row>
    <row r="47" spans="1:38" x14ac:dyDescent="0.2">
      <c r="A47" s="149" t="s">
        <v>647</v>
      </c>
      <c r="B47" s="149"/>
      <c r="C47" s="122"/>
      <c r="D47" s="121" t="s">
        <v>423</v>
      </c>
      <c r="E47" s="121" t="s">
        <v>608</v>
      </c>
      <c r="F47" s="121" t="s">
        <v>608</v>
      </c>
      <c r="G47" s="121" t="s">
        <v>646</v>
      </c>
      <c r="H47" s="121" t="s">
        <v>646</v>
      </c>
      <c r="I47" s="121" t="s">
        <v>788</v>
      </c>
      <c r="J47" s="121" t="s">
        <v>787</v>
      </c>
      <c r="K47" s="121" t="s">
        <v>786</v>
      </c>
      <c r="L47" s="121" t="s">
        <v>785</v>
      </c>
      <c r="M47" s="121" t="s">
        <v>645</v>
      </c>
      <c r="N47" s="121" t="s">
        <v>644</v>
      </c>
      <c r="O47" s="121" t="s">
        <v>643</v>
      </c>
      <c r="P47" s="121" t="s">
        <v>643</v>
      </c>
      <c r="Q47" s="121" t="s">
        <v>643</v>
      </c>
      <c r="R47" s="121" t="s">
        <v>643</v>
      </c>
      <c r="S47" s="121" t="s">
        <v>643</v>
      </c>
      <c r="T47" s="121" t="s">
        <v>643</v>
      </c>
      <c r="U47" s="121" t="s">
        <v>643</v>
      </c>
      <c r="V47" s="121" t="s">
        <v>643</v>
      </c>
      <c r="W47" s="121" t="s">
        <v>643</v>
      </c>
      <c r="X47" s="121" t="s">
        <v>643</v>
      </c>
      <c r="Y47" s="121" t="s">
        <v>643</v>
      </c>
      <c r="Z47" s="121" t="s">
        <v>643</v>
      </c>
      <c r="AA47" s="121" t="s">
        <v>643</v>
      </c>
      <c r="AB47" s="121" t="s">
        <v>643</v>
      </c>
      <c r="AC47" s="121" t="s">
        <v>643</v>
      </c>
      <c r="AD47" s="121" t="s">
        <v>643</v>
      </c>
      <c r="AE47" s="121" t="s">
        <v>643</v>
      </c>
      <c r="AF47" s="121" t="s">
        <v>643</v>
      </c>
      <c r="AG47" s="121" t="s">
        <v>643</v>
      </c>
      <c r="AH47" s="121" t="s">
        <v>643</v>
      </c>
      <c r="AI47" s="121" t="s">
        <v>643</v>
      </c>
      <c r="AJ47" s="121" t="s">
        <v>643</v>
      </c>
      <c r="AK47" s="121" t="s">
        <v>643</v>
      </c>
      <c r="AL47" s="121" t="s">
        <v>642</v>
      </c>
    </row>
    <row r="48" spans="1:38" x14ac:dyDescent="0.2">
      <c r="A48" s="149" t="s">
        <v>641</v>
      </c>
      <c r="B48" s="149"/>
      <c r="C48" s="122"/>
      <c r="D48" s="121" t="s">
        <v>640</v>
      </c>
      <c r="E48" s="121" t="s">
        <v>341</v>
      </c>
      <c r="F48" s="121" t="s">
        <v>639</v>
      </c>
      <c r="G48" s="121" t="s">
        <v>638</v>
      </c>
      <c r="H48" s="121" t="s">
        <v>637</v>
      </c>
      <c r="I48" s="121" t="s">
        <v>784</v>
      </c>
      <c r="J48" s="121" t="s">
        <v>783</v>
      </c>
      <c r="K48" s="121" t="s">
        <v>782</v>
      </c>
      <c r="L48" s="121" t="s">
        <v>636</v>
      </c>
      <c r="M48" s="121" t="s">
        <v>635</v>
      </c>
      <c r="N48" s="121" t="s">
        <v>634</v>
      </c>
      <c r="O48" s="121" t="s">
        <v>633</v>
      </c>
      <c r="P48" s="121" t="s">
        <v>632</v>
      </c>
      <c r="Q48" s="121" t="s">
        <v>631</v>
      </c>
      <c r="R48" s="121" t="s">
        <v>630</v>
      </c>
      <c r="S48" s="121" t="s">
        <v>629</v>
      </c>
      <c r="T48" s="121" t="s">
        <v>628</v>
      </c>
      <c r="U48" s="121" t="s">
        <v>627</v>
      </c>
      <c r="V48" s="121" t="s">
        <v>626</v>
      </c>
      <c r="W48" s="121" t="s">
        <v>625</v>
      </c>
      <c r="X48" s="121" t="s">
        <v>624</v>
      </c>
      <c r="Y48" s="121" t="s">
        <v>623</v>
      </c>
      <c r="Z48" s="121" t="s">
        <v>622</v>
      </c>
      <c r="AA48" s="121" t="s">
        <v>621</v>
      </c>
      <c r="AB48" s="121" t="s">
        <v>620</v>
      </c>
      <c r="AC48" s="121" t="s">
        <v>619</v>
      </c>
      <c r="AD48" s="121" t="s">
        <v>618</v>
      </c>
      <c r="AE48" s="121" t="s">
        <v>617</v>
      </c>
      <c r="AF48" s="121" t="s">
        <v>616</v>
      </c>
      <c r="AG48" s="121" t="s">
        <v>615</v>
      </c>
      <c r="AH48" s="121" t="s">
        <v>614</v>
      </c>
      <c r="AI48" s="121" t="s">
        <v>613</v>
      </c>
      <c r="AJ48" s="121" t="s">
        <v>612</v>
      </c>
      <c r="AK48" s="121" t="s">
        <v>611</v>
      </c>
      <c r="AL48" s="121" t="s">
        <v>610</v>
      </c>
    </row>
    <row r="49" spans="1:38" x14ac:dyDescent="0.2">
      <c r="A49" s="149" t="s">
        <v>609</v>
      </c>
      <c r="B49" s="149"/>
      <c r="C49" s="122"/>
      <c r="D49" s="121" t="s">
        <v>423</v>
      </c>
      <c r="E49" s="121" t="s">
        <v>608</v>
      </c>
      <c r="F49" s="121" t="s">
        <v>607</v>
      </c>
      <c r="G49" s="121" t="s">
        <v>606</v>
      </c>
      <c r="H49" s="121" t="s">
        <v>605</v>
      </c>
      <c r="I49" s="121" t="s">
        <v>781</v>
      </c>
      <c r="J49" s="121" t="s">
        <v>780</v>
      </c>
      <c r="K49" s="121" t="s">
        <v>779</v>
      </c>
      <c r="L49" s="121" t="s">
        <v>604</v>
      </c>
      <c r="M49" s="121" t="s">
        <v>603</v>
      </c>
      <c r="N49" s="121" t="s">
        <v>602</v>
      </c>
      <c r="O49" s="121" t="s">
        <v>601</v>
      </c>
      <c r="P49" s="121" t="s">
        <v>600</v>
      </c>
      <c r="Q49" s="121" t="s">
        <v>599</v>
      </c>
      <c r="R49" s="121" t="s">
        <v>598</v>
      </c>
      <c r="S49" s="121" t="s">
        <v>597</v>
      </c>
      <c r="T49" s="121" t="s">
        <v>596</v>
      </c>
      <c r="U49" s="121" t="s">
        <v>595</v>
      </c>
      <c r="V49" s="121" t="s">
        <v>594</v>
      </c>
      <c r="W49" s="121" t="s">
        <v>593</v>
      </c>
      <c r="X49" s="121" t="s">
        <v>592</v>
      </c>
      <c r="Y49" s="121" t="s">
        <v>591</v>
      </c>
      <c r="Z49" s="121" t="s">
        <v>590</v>
      </c>
      <c r="AA49" s="121" t="s">
        <v>589</v>
      </c>
      <c r="AB49" s="121" t="s">
        <v>588</v>
      </c>
      <c r="AC49" s="121" t="s">
        <v>587</v>
      </c>
      <c r="AD49" s="121" t="s">
        <v>586</v>
      </c>
      <c r="AE49" s="121" t="s">
        <v>585</v>
      </c>
      <c r="AF49" s="121" t="s">
        <v>584</v>
      </c>
      <c r="AG49" s="121" t="s">
        <v>583</v>
      </c>
      <c r="AH49" s="121" t="s">
        <v>582</v>
      </c>
      <c r="AI49" s="121" t="s">
        <v>581</v>
      </c>
      <c r="AJ49" s="121" t="s">
        <v>580</v>
      </c>
      <c r="AK49" s="121" t="s">
        <v>579</v>
      </c>
      <c r="AL49" s="121" t="s">
        <v>135</v>
      </c>
    </row>
    <row r="50" spans="1:38" x14ac:dyDescent="0.2">
      <c r="A50" s="123"/>
      <c r="B50" s="123"/>
      <c r="C50" s="123"/>
      <c r="D50" s="123"/>
      <c r="E50" s="123"/>
      <c r="F50" s="123"/>
      <c r="G50" s="123"/>
    </row>
    <row r="51" spans="1:38" ht="60" customHeight="1" x14ac:dyDescent="0.2">
      <c r="A51" s="18"/>
      <c r="B51" s="18"/>
      <c r="C51" s="18"/>
      <c r="D51" s="18"/>
      <c r="E51" s="18"/>
      <c r="F51" s="18"/>
      <c r="G51" s="18"/>
    </row>
    <row r="52" spans="1:38" ht="69.95" customHeight="1" x14ac:dyDescent="0.2">
      <c r="A52" s="156" t="s">
        <v>144</v>
      </c>
      <c r="B52" s="151"/>
      <c r="C52" s="151"/>
      <c r="D52" s="151"/>
      <c r="E52" s="151"/>
      <c r="F52" s="151"/>
      <c r="G52" s="151"/>
    </row>
  </sheetData>
  <mergeCells count="10">
    <mergeCell ref="A46:B46"/>
    <mergeCell ref="A47:B47"/>
    <mergeCell ref="A48:B48"/>
    <mergeCell ref="A49:B49"/>
    <mergeCell ref="A52:G52"/>
    <mergeCell ref="D1:E1"/>
    <mergeCell ref="F1:G1"/>
    <mergeCell ref="D2:E2"/>
    <mergeCell ref="F2:G2"/>
    <mergeCell ref="A3:G3"/>
  </mergeCells>
  <pageMargins left="0.5" right="0.5" top="1" bottom="1" header="0.5" footer="0.5"/>
  <pageSetup paperSize="8"/>
  <headerFooter>
    <oddHeader>&amp;L &amp;CAbin
CNPJ: 01.175.497/0001-41 &amp;R</oddHeader>
    <oddFooter>&amp;L &amp;CSPO, Área 5, Quadra 1  -  - Brasília / DF
 /  &amp;R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4"/>
  <sheetViews>
    <sheetView showOutlineSymbols="0" showWhiteSpace="0" topLeftCell="A40" zoomScale="55" zoomScaleNormal="55" workbookViewId="0">
      <selection activeCell="P12" sqref="P12:P19"/>
    </sheetView>
  </sheetViews>
  <sheetFormatPr defaultRowHeight="14.25" x14ac:dyDescent="0.2"/>
  <cols>
    <col min="1" max="2" width="10" style="17" bestFit="1" customWidth="1"/>
    <col min="3" max="3" width="60" style="17" bestFit="1" customWidth="1"/>
    <col min="4" max="4" width="25" style="17" bestFit="1" customWidth="1"/>
    <col min="5" max="5" width="10" style="17" bestFit="1" customWidth="1"/>
    <col min="6" max="16" width="13" style="17" bestFit="1" customWidth="1"/>
    <col min="17" max="17" width="15" style="17" bestFit="1" customWidth="1"/>
    <col min="18" max="16384" width="9" style="17"/>
  </cols>
  <sheetData>
    <row r="1" spans="1:17" ht="15" x14ac:dyDescent="0.2">
      <c r="A1" s="49"/>
      <c r="B1" s="49"/>
      <c r="C1" s="49" t="s">
        <v>0</v>
      </c>
      <c r="D1" s="49" t="s">
        <v>1</v>
      </c>
      <c r="E1" s="148" t="s">
        <v>2</v>
      </c>
      <c r="F1" s="148"/>
      <c r="G1" s="148"/>
      <c r="H1" s="148" t="s">
        <v>3</v>
      </c>
      <c r="I1" s="148"/>
      <c r="J1" s="148"/>
      <c r="K1" s="148"/>
      <c r="L1" s="151"/>
      <c r="M1" s="151"/>
      <c r="N1" s="151"/>
      <c r="O1" s="151"/>
    </row>
    <row r="2" spans="1:17" ht="80.099999999999994" customHeight="1" x14ac:dyDescent="0.2">
      <c r="A2" s="48"/>
      <c r="B2" s="48"/>
      <c r="C2" s="48" t="s">
        <v>578</v>
      </c>
      <c r="D2" s="48" t="s">
        <v>4</v>
      </c>
      <c r="E2" s="149" t="s">
        <v>5</v>
      </c>
      <c r="F2" s="149"/>
      <c r="G2" s="149"/>
      <c r="H2" s="149" t="s">
        <v>6</v>
      </c>
      <c r="I2" s="149"/>
      <c r="J2" s="149"/>
      <c r="K2" s="149"/>
      <c r="L2" s="151"/>
      <c r="M2" s="151"/>
      <c r="N2" s="151"/>
      <c r="O2" s="151"/>
    </row>
    <row r="3" spans="1:17" ht="15" x14ac:dyDescent="0.25">
      <c r="A3" s="150" t="s">
        <v>421</v>
      </c>
      <c r="B3" s="151"/>
      <c r="C3" s="151"/>
      <c r="D3" s="151"/>
      <c r="E3" s="151"/>
      <c r="F3" s="151"/>
      <c r="G3" s="151"/>
      <c r="H3" s="151"/>
      <c r="I3" s="151"/>
      <c r="J3" s="151"/>
      <c r="K3" s="151"/>
      <c r="L3" s="151"/>
      <c r="M3" s="151"/>
      <c r="N3" s="151"/>
      <c r="O3" s="151"/>
      <c r="P3" s="151"/>
      <c r="Q3" s="151"/>
    </row>
    <row r="4" spans="1:17" ht="20.100000000000001" customHeight="1" x14ac:dyDescent="0.2">
      <c r="A4" s="171" t="s">
        <v>9</v>
      </c>
      <c r="B4" s="152" t="s">
        <v>10</v>
      </c>
      <c r="C4" s="152" t="s">
        <v>11</v>
      </c>
      <c r="D4" s="152" t="s">
        <v>159</v>
      </c>
      <c r="E4" s="170" t="s">
        <v>12</v>
      </c>
      <c r="F4" s="170" t="s">
        <v>420</v>
      </c>
      <c r="G4" s="171"/>
      <c r="H4" s="170" t="s">
        <v>419</v>
      </c>
      <c r="I4" s="171"/>
      <c r="J4" s="170" t="s">
        <v>16</v>
      </c>
      <c r="K4" s="171"/>
      <c r="L4" s="171"/>
      <c r="M4" s="171" t="s">
        <v>418</v>
      </c>
      <c r="N4" s="171" t="s">
        <v>417</v>
      </c>
      <c r="O4" s="171" t="s">
        <v>416</v>
      </c>
      <c r="P4" s="151"/>
      <c r="Q4" s="151"/>
    </row>
    <row r="5" spans="1:17" ht="20.100000000000001" customHeight="1" x14ac:dyDescent="0.2">
      <c r="A5" s="171"/>
      <c r="B5" s="152"/>
      <c r="C5" s="152"/>
      <c r="D5" s="152"/>
      <c r="E5" s="170"/>
      <c r="F5" s="37" t="s">
        <v>415</v>
      </c>
      <c r="G5" s="37" t="s">
        <v>414</v>
      </c>
      <c r="H5" s="37" t="s">
        <v>415</v>
      </c>
      <c r="I5" s="37" t="s">
        <v>414</v>
      </c>
      <c r="J5" s="37" t="s">
        <v>415</v>
      </c>
      <c r="K5" s="37" t="s">
        <v>414</v>
      </c>
      <c r="L5" s="37" t="s">
        <v>413</v>
      </c>
      <c r="M5" s="171"/>
      <c r="N5" s="171"/>
      <c r="O5" s="171"/>
      <c r="P5" s="171"/>
      <c r="Q5" s="171"/>
    </row>
    <row r="6" spans="1:17" ht="90.95" customHeight="1" x14ac:dyDescent="0.2">
      <c r="A6" s="47" t="s">
        <v>176</v>
      </c>
      <c r="B6" s="46" t="s">
        <v>24</v>
      </c>
      <c r="C6" s="46" t="s">
        <v>175</v>
      </c>
      <c r="D6" s="46" t="s">
        <v>164</v>
      </c>
      <c r="E6" s="45" t="s">
        <v>160</v>
      </c>
      <c r="F6" s="47" t="s">
        <v>359</v>
      </c>
      <c r="G6" s="47" t="s">
        <v>142</v>
      </c>
      <c r="H6" s="47" t="s">
        <v>412</v>
      </c>
      <c r="I6" s="47" t="s">
        <v>142</v>
      </c>
      <c r="J6" s="47" t="s">
        <v>411</v>
      </c>
      <c r="K6" s="47" t="s">
        <v>142</v>
      </c>
      <c r="L6" s="43">
        <v>3310372.86</v>
      </c>
      <c r="M6" s="47" t="s">
        <v>410</v>
      </c>
      <c r="N6" s="43">
        <v>3310372.86</v>
      </c>
      <c r="O6" s="47" t="s">
        <v>410</v>
      </c>
      <c r="P6" s="175" t="s">
        <v>518</v>
      </c>
    </row>
    <row r="7" spans="1:17" ht="90.95" customHeight="1" x14ac:dyDescent="0.2">
      <c r="A7" s="47" t="s">
        <v>174</v>
      </c>
      <c r="B7" s="46" t="s">
        <v>24</v>
      </c>
      <c r="C7" s="46" t="s">
        <v>89</v>
      </c>
      <c r="D7" s="46" t="s">
        <v>153</v>
      </c>
      <c r="E7" s="45" t="s">
        <v>160</v>
      </c>
      <c r="F7" s="47" t="s">
        <v>359</v>
      </c>
      <c r="G7" s="47" t="s">
        <v>142</v>
      </c>
      <c r="H7" s="47" t="s">
        <v>409</v>
      </c>
      <c r="I7" s="47" t="s">
        <v>142</v>
      </c>
      <c r="J7" s="47" t="s">
        <v>408</v>
      </c>
      <c r="K7" s="47" t="s">
        <v>142</v>
      </c>
      <c r="L7" s="43">
        <v>1176316.5</v>
      </c>
      <c r="M7" s="47" t="s">
        <v>407</v>
      </c>
      <c r="N7" s="43">
        <v>4486689.3600000003</v>
      </c>
      <c r="O7" s="47" t="s">
        <v>406</v>
      </c>
      <c r="P7" s="173"/>
    </row>
    <row r="8" spans="1:17" ht="51.95" customHeight="1" x14ac:dyDescent="0.2">
      <c r="A8" s="47" t="s">
        <v>173</v>
      </c>
      <c r="B8" s="46" t="s">
        <v>24</v>
      </c>
      <c r="C8" s="46" t="s">
        <v>172</v>
      </c>
      <c r="D8" s="46" t="s">
        <v>164</v>
      </c>
      <c r="E8" s="45" t="s">
        <v>160</v>
      </c>
      <c r="F8" s="47" t="s">
        <v>359</v>
      </c>
      <c r="G8" s="47" t="s">
        <v>142</v>
      </c>
      <c r="H8" s="47" t="s">
        <v>405</v>
      </c>
      <c r="I8" s="47" t="s">
        <v>142</v>
      </c>
      <c r="J8" s="47" t="s">
        <v>404</v>
      </c>
      <c r="K8" s="47" t="s">
        <v>142</v>
      </c>
      <c r="L8" s="43">
        <v>673737.8</v>
      </c>
      <c r="M8" s="47" t="s">
        <v>403</v>
      </c>
      <c r="N8" s="43">
        <v>5160427.16</v>
      </c>
      <c r="O8" s="47" t="s">
        <v>402</v>
      </c>
      <c r="P8" s="173"/>
    </row>
    <row r="9" spans="1:17" ht="117" customHeight="1" x14ac:dyDescent="0.2">
      <c r="A9" s="47" t="s">
        <v>186</v>
      </c>
      <c r="B9" s="46" t="s">
        <v>24</v>
      </c>
      <c r="C9" s="46" t="s">
        <v>185</v>
      </c>
      <c r="D9" s="46" t="s">
        <v>164</v>
      </c>
      <c r="E9" s="45" t="s">
        <v>160</v>
      </c>
      <c r="F9" s="47" t="s">
        <v>329</v>
      </c>
      <c r="G9" s="47" t="s">
        <v>142</v>
      </c>
      <c r="H9" s="47" t="s">
        <v>401</v>
      </c>
      <c r="I9" s="47" t="s">
        <v>142</v>
      </c>
      <c r="J9" s="47" t="s">
        <v>401</v>
      </c>
      <c r="K9" s="47" t="s">
        <v>142</v>
      </c>
      <c r="L9" s="43">
        <v>438440.82</v>
      </c>
      <c r="M9" s="47" t="s">
        <v>400</v>
      </c>
      <c r="N9" s="43">
        <v>5598867.9800000004</v>
      </c>
      <c r="O9" s="47" t="s">
        <v>399</v>
      </c>
      <c r="P9" s="173"/>
    </row>
    <row r="10" spans="1:17" ht="143.1" customHeight="1" x14ac:dyDescent="0.2">
      <c r="A10" s="47" t="s">
        <v>179</v>
      </c>
      <c r="B10" s="46" t="s">
        <v>24</v>
      </c>
      <c r="C10" s="46" t="s">
        <v>178</v>
      </c>
      <c r="D10" s="46" t="s">
        <v>168</v>
      </c>
      <c r="E10" s="45" t="s">
        <v>160</v>
      </c>
      <c r="F10" s="47" t="s">
        <v>329</v>
      </c>
      <c r="G10" s="47" t="s">
        <v>142</v>
      </c>
      <c r="H10" s="47" t="s">
        <v>397</v>
      </c>
      <c r="I10" s="47" t="s">
        <v>142</v>
      </c>
      <c r="J10" s="47" t="s">
        <v>397</v>
      </c>
      <c r="K10" s="47" t="s">
        <v>142</v>
      </c>
      <c r="L10" s="43">
        <v>357266.45</v>
      </c>
      <c r="M10" s="47" t="s">
        <v>396</v>
      </c>
      <c r="N10" s="43">
        <v>5956134.4299999997</v>
      </c>
      <c r="O10" s="47" t="s">
        <v>398</v>
      </c>
      <c r="P10" s="173"/>
    </row>
    <row r="11" spans="1:17" ht="143.1" customHeight="1" x14ac:dyDescent="0.2">
      <c r="A11" s="143" t="s">
        <v>170</v>
      </c>
      <c r="B11" s="144" t="s">
        <v>24</v>
      </c>
      <c r="C11" s="144" t="s">
        <v>169</v>
      </c>
      <c r="D11" s="144" t="s">
        <v>168</v>
      </c>
      <c r="E11" s="145" t="s">
        <v>160</v>
      </c>
      <c r="F11" s="143" t="s">
        <v>329</v>
      </c>
      <c r="G11" s="143" t="s">
        <v>142</v>
      </c>
      <c r="H11" s="143" t="s">
        <v>397</v>
      </c>
      <c r="I11" s="143" t="s">
        <v>142</v>
      </c>
      <c r="J11" s="143" t="s">
        <v>397</v>
      </c>
      <c r="K11" s="143" t="s">
        <v>142</v>
      </c>
      <c r="L11" s="146">
        <v>357266.45</v>
      </c>
      <c r="M11" s="143" t="s">
        <v>396</v>
      </c>
      <c r="N11" s="146">
        <v>6313400.8799999999</v>
      </c>
      <c r="O11" s="143" t="s">
        <v>395</v>
      </c>
      <c r="P11" s="173"/>
    </row>
    <row r="12" spans="1:17" ht="51.95" customHeight="1" x14ac:dyDescent="0.2">
      <c r="A12" s="31" t="s">
        <v>171</v>
      </c>
      <c r="B12" s="30" t="s">
        <v>24</v>
      </c>
      <c r="C12" s="30" t="s">
        <v>95</v>
      </c>
      <c r="D12" s="30" t="s">
        <v>153</v>
      </c>
      <c r="E12" s="29" t="s">
        <v>160</v>
      </c>
      <c r="F12" s="31" t="s">
        <v>359</v>
      </c>
      <c r="G12" s="31" t="s">
        <v>142</v>
      </c>
      <c r="H12" s="31" t="s">
        <v>394</v>
      </c>
      <c r="I12" s="31" t="s">
        <v>142</v>
      </c>
      <c r="J12" s="31" t="s">
        <v>393</v>
      </c>
      <c r="K12" s="31" t="s">
        <v>142</v>
      </c>
      <c r="L12" s="27">
        <v>237763.20000000001</v>
      </c>
      <c r="M12" s="31" t="s">
        <v>392</v>
      </c>
      <c r="N12" s="27">
        <v>6551164.0800000001</v>
      </c>
      <c r="O12" s="31" t="s">
        <v>391</v>
      </c>
      <c r="P12" s="176" t="s">
        <v>510</v>
      </c>
    </row>
    <row r="13" spans="1:17" ht="39" customHeight="1" x14ac:dyDescent="0.2">
      <c r="A13" s="31" t="s">
        <v>155</v>
      </c>
      <c r="B13" s="30" t="s">
        <v>24</v>
      </c>
      <c r="C13" s="30" t="s">
        <v>154</v>
      </c>
      <c r="D13" s="30" t="s">
        <v>153</v>
      </c>
      <c r="E13" s="29" t="s">
        <v>152</v>
      </c>
      <c r="F13" s="31" t="s">
        <v>390</v>
      </c>
      <c r="G13" s="31" t="s">
        <v>142</v>
      </c>
      <c r="H13" s="31" t="s">
        <v>389</v>
      </c>
      <c r="I13" s="31" t="s">
        <v>142</v>
      </c>
      <c r="J13" s="31" t="s">
        <v>388</v>
      </c>
      <c r="K13" s="31" t="s">
        <v>142</v>
      </c>
      <c r="L13" s="27">
        <v>165992.4</v>
      </c>
      <c r="M13" s="31" t="s">
        <v>387</v>
      </c>
      <c r="N13" s="27">
        <v>6717156.4800000004</v>
      </c>
      <c r="O13" s="31" t="s">
        <v>386</v>
      </c>
      <c r="P13" s="173"/>
    </row>
    <row r="14" spans="1:17" ht="24" customHeight="1" x14ac:dyDescent="0.2">
      <c r="A14" s="31" t="s">
        <v>251</v>
      </c>
      <c r="B14" s="30" t="s">
        <v>31</v>
      </c>
      <c r="C14" s="30" t="s">
        <v>250</v>
      </c>
      <c r="D14" s="30" t="s">
        <v>153</v>
      </c>
      <c r="E14" s="29" t="s">
        <v>33</v>
      </c>
      <c r="F14" s="31" t="s">
        <v>385</v>
      </c>
      <c r="G14" s="31" t="s">
        <v>142</v>
      </c>
      <c r="H14" s="31" t="s">
        <v>384</v>
      </c>
      <c r="I14" s="31" t="s">
        <v>142</v>
      </c>
      <c r="J14" s="31" t="s">
        <v>383</v>
      </c>
      <c r="K14" s="31" t="s">
        <v>142</v>
      </c>
      <c r="L14" s="27">
        <v>159163.7163912</v>
      </c>
      <c r="M14" s="31" t="s">
        <v>382</v>
      </c>
      <c r="N14" s="27">
        <v>6876320.1963911997</v>
      </c>
      <c r="O14" s="31" t="s">
        <v>381</v>
      </c>
      <c r="P14" s="173"/>
    </row>
    <row r="15" spans="1:17" ht="104.1" customHeight="1" x14ac:dyDescent="0.2">
      <c r="A15" s="31" t="s">
        <v>166</v>
      </c>
      <c r="B15" s="30" t="s">
        <v>24</v>
      </c>
      <c r="C15" s="30" t="s">
        <v>165</v>
      </c>
      <c r="D15" s="30" t="s">
        <v>164</v>
      </c>
      <c r="E15" s="29" t="s">
        <v>160</v>
      </c>
      <c r="F15" s="31" t="s">
        <v>359</v>
      </c>
      <c r="G15" s="31" t="s">
        <v>142</v>
      </c>
      <c r="H15" s="31" t="s">
        <v>380</v>
      </c>
      <c r="I15" s="31" t="s">
        <v>142</v>
      </c>
      <c r="J15" s="31" t="s">
        <v>379</v>
      </c>
      <c r="K15" s="31" t="s">
        <v>142</v>
      </c>
      <c r="L15" s="27">
        <v>113248.48</v>
      </c>
      <c r="M15" s="31" t="s">
        <v>378</v>
      </c>
      <c r="N15" s="27">
        <v>6989568.6763912002</v>
      </c>
      <c r="O15" s="31" t="s">
        <v>377</v>
      </c>
      <c r="P15" s="173"/>
    </row>
    <row r="16" spans="1:17" ht="26.1" customHeight="1" x14ac:dyDescent="0.2">
      <c r="A16" s="31" t="s">
        <v>188</v>
      </c>
      <c r="B16" s="30" t="s">
        <v>24</v>
      </c>
      <c r="C16" s="30" t="s">
        <v>187</v>
      </c>
      <c r="D16" s="30" t="s">
        <v>153</v>
      </c>
      <c r="E16" s="29" t="s">
        <v>160</v>
      </c>
      <c r="F16" s="31" t="s">
        <v>329</v>
      </c>
      <c r="G16" s="31" t="s">
        <v>142</v>
      </c>
      <c r="H16" s="31" t="s">
        <v>376</v>
      </c>
      <c r="I16" s="31" t="s">
        <v>142</v>
      </c>
      <c r="J16" s="31" t="s">
        <v>376</v>
      </c>
      <c r="K16" s="31" t="s">
        <v>142</v>
      </c>
      <c r="L16" s="27">
        <v>102948.47</v>
      </c>
      <c r="M16" s="31" t="s">
        <v>375</v>
      </c>
      <c r="N16" s="27">
        <v>7092517.1463911999</v>
      </c>
      <c r="O16" s="31" t="s">
        <v>374</v>
      </c>
      <c r="P16" s="173"/>
    </row>
    <row r="17" spans="1:16" ht="65.099999999999994" customHeight="1" x14ac:dyDescent="0.2">
      <c r="A17" s="31" t="s">
        <v>183</v>
      </c>
      <c r="B17" s="30" t="s">
        <v>24</v>
      </c>
      <c r="C17" s="30" t="s">
        <v>182</v>
      </c>
      <c r="D17" s="30" t="s">
        <v>168</v>
      </c>
      <c r="E17" s="29" t="s">
        <v>160</v>
      </c>
      <c r="F17" s="31" t="s">
        <v>329</v>
      </c>
      <c r="G17" s="31" t="s">
        <v>142</v>
      </c>
      <c r="H17" s="31" t="s">
        <v>373</v>
      </c>
      <c r="I17" s="31" t="s">
        <v>142</v>
      </c>
      <c r="J17" s="31" t="s">
        <v>373</v>
      </c>
      <c r="K17" s="31" t="s">
        <v>142</v>
      </c>
      <c r="L17" s="27">
        <v>91807.28</v>
      </c>
      <c r="M17" s="31" t="s">
        <v>372</v>
      </c>
      <c r="N17" s="27">
        <v>7184324.4263912002</v>
      </c>
      <c r="O17" s="31" t="s">
        <v>371</v>
      </c>
      <c r="P17" s="173"/>
    </row>
    <row r="18" spans="1:16" ht="117" customHeight="1" x14ac:dyDescent="0.2">
      <c r="A18" s="31" t="s">
        <v>184</v>
      </c>
      <c r="B18" s="30" t="s">
        <v>24</v>
      </c>
      <c r="C18" s="30" t="s">
        <v>75</v>
      </c>
      <c r="D18" s="30" t="s">
        <v>153</v>
      </c>
      <c r="E18" s="29" t="s">
        <v>160</v>
      </c>
      <c r="F18" s="31" t="s">
        <v>329</v>
      </c>
      <c r="G18" s="31" t="s">
        <v>142</v>
      </c>
      <c r="H18" s="31" t="s">
        <v>370</v>
      </c>
      <c r="I18" s="31" t="s">
        <v>142</v>
      </c>
      <c r="J18" s="31" t="s">
        <v>370</v>
      </c>
      <c r="K18" s="31" t="s">
        <v>142</v>
      </c>
      <c r="L18" s="27">
        <v>75623.09</v>
      </c>
      <c r="M18" s="31" t="s">
        <v>369</v>
      </c>
      <c r="N18" s="27">
        <v>7259947.5163912</v>
      </c>
      <c r="O18" s="31" t="s">
        <v>368</v>
      </c>
      <c r="P18" s="173"/>
    </row>
    <row r="19" spans="1:16" ht="24" customHeight="1" x14ac:dyDescent="0.2">
      <c r="A19" s="31" t="s">
        <v>243</v>
      </c>
      <c r="B19" s="30" t="s">
        <v>31</v>
      </c>
      <c r="C19" s="30" t="s">
        <v>242</v>
      </c>
      <c r="D19" s="30" t="s">
        <v>153</v>
      </c>
      <c r="E19" s="29" t="s">
        <v>37</v>
      </c>
      <c r="F19" s="31" t="s">
        <v>367</v>
      </c>
      <c r="G19" s="31" t="s">
        <v>142</v>
      </c>
      <c r="H19" s="31" t="s">
        <v>366</v>
      </c>
      <c r="I19" s="31" t="s">
        <v>142</v>
      </c>
      <c r="J19" s="31" t="s">
        <v>365</v>
      </c>
      <c r="K19" s="31" t="s">
        <v>142</v>
      </c>
      <c r="L19" s="27">
        <v>75515.410924800002</v>
      </c>
      <c r="M19" s="31" t="s">
        <v>364</v>
      </c>
      <c r="N19" s="27">
        <v>7335462.9273159998</v>
      </c>
      <c r="O19" s="31" t="s">
        <v>363</v>
      </c>
      <c r="P19" s="174"/>
    </row>
    <row r="20" spans="1:16" ht="129.94999999999999" customHeight="1" x14ac:dyDescent="0.2">
      <c r="A20" s="50" t="s">
        <v>254</v>
      </c>
      <c r="B20" s="53" t="s">
        <v>24</v>
      </c>
      <c r="C20" s="53" t="s">
        <v>25</v>
      </c>
      <c r="D20" s="53" t="s">
        <v>153</v>
      </c>
      <c r="E20" s="52" t="s">
        <v>160</v>
      </c>
      <c r="F20" s="50" t="s">
        <v>329</v>
      </c>
      <c r="G20" s="50" t="s">
        <v>142</v>
      </c>
      <c r="H20" s="50" t="s">
        <v>362</v>
      </c>
      <c r="I20" s="50" t="s">
        <v>142</v>
      </c>
      <c r="J20" s="50" t="s">
        <v>362</v>
      </c>
      <c r="K20" s="50" t="s">
        <v>142</v>
      </c>
      <c r="L20" s="51">
        <v>58736.22</v>
      </c>
      <c r="M20" s="50" t="s">
        <v>361</v>
      </c>
      <c r="N20" s="51">
        <v>7394199.1473160004</v>
      </c>
      <c r="O20" s="50" t="s">
        <v>360</v>
      </c>
      <c r="P20" s="172" t="s">
        <v>507</v>
      </c>
    </row>
    <row r="21" spans="1:16" ht="117" customHeight="1" x14ac:dyDescent="0.2">
      <c r="A21" s="50" t="s">
        <v>162</v>
      </c>
      <c r="B21" s="53" t="s">
        <v>24</v>
      </c>
      <c r="C21" s="53" t="s">
        <v>121</v>
      </c>
      <c r="D21" s="53" t="s">
        <v>153</v>
      </c>
      <c r="E21" s="52" t="s">
        <v>160</v>
      </c>
      <c r="F21" s="50" t="s">
        <v>359</v>
      </c>
      <c r="G21" s="50" t="s">
        <v>142</v>
      </c>
      <c r="H21" s="50" t="s">
        <v>358</v>
      </c>
      <c r="I21" s="50" t="s">
        <v>142</v>
      </c>
      <c r="J21" s="50" t="s">
        <v>357</v>
      </c>
      <c r="K21" s="50" t="s">
        <v>142</v>
      </c>
      <c r="L21" s="51">
        <v>44525</v>
      </c>
      <c r="M21" s="50" t="s">
        <v>356</v>
      </c>
      <c r="N21" s="51">
        <v>7438724.1473160004</v>
      </c>
      <c r="O21" s="50" t="s">
        <v>355</v>
      </c>
      <c r="P21" s="173"/>
    </row>
    <row r="22" spans="1:16" ht="143.1" customHeight="1" x14ac:dyDescent="0.2">
      <c r="A22" s="50" t="s">
        <v>177</v>
      </c>
      <c r="B22" s="53" t="s">
        <v>24</v>
      </c>
      <c r="C22" s="53" t="s">
        <v>101</v>
      </c>
      <c r="D22" s="53" t="s">
        <v>153</v>
      </c>
      <c r="E22" s="52" t="s">
        <v>160</v>
      </c>
      <c r="F22" s="50" t="s">
        <v>329</v>
      </c>
      <c r="G22" s="50" t="s">
        <v>142</v>
      </c>
      <c r="H22" s="50" t="s">
        <v>353</v>
      </c>
      <c r="I22" s="50" t="s">
        <v>142</v>
      </c>
      <c r="J22" s="50" t="s">
        <v>353</v>
      </c>
      <c r="K22" s="50" t="s">
        <v>142</v>
      </c>
      <c r="L22" s="51">
        <v>41259.72</v>
      </c>
      <c r="M22" s="50" t="s">
        <v>352</v>
      </c>
      <c r="N22" s="51">
        <v>7479983.8673160002</v>
      </c>
      <c r="O22" s="50" t="s">
        <v>354</v>
      </c>
      <c r="P22" s="173"/>
    </row>
    <row r="23" spans="1:16" ht="143.1" customHeight="1" x14ac:dyDescent="0.2">
      <c r="A23" s="50" t="s">
        <v>167</v>
      </c>
      <c r="B23" s="53" t="s">
        <v>24</v>
      </c>
      <c r="C23" s="53" t="s">
        <v>113</v>
      </c>
      <c r="D23" s="53" t="s">
        <v>153</v>
      </c>
      <c r="E23" s="52" t="s">
        <v>160</v>
      </c>
      <c r="F23" s="50" t="s">
        <v>329</v>
      </c>
      <c r="G23" s="50" t="s">
        <v>142</v>
      </c>
      <c r="H23" s="50" t="s">
        <v>353</v>
      </c>
      <c r="I23" s="50" t="s">
        <v>142</v>
      </c>
      <c r="J23" s="50" t="s">
        <v>353</v>
      </c>
      <c r="K23" s="50" t="s">
        <v>142</v>
      </c>
      <c r="L23" s="51">
        <v>41259.72</v>
      </c>
      <c r="M23" s="50" t="s">
        <v>352</v>
      </c>
      <c r="N23" s="51">
        <v>7521243.5873159999</v>
      </c>
      <c r="O23" s="50" t="s">
        <v>351</v>
      </c>
      <c r="P23" s="173"/>
    </row>
    <row r="24" spans="1:16" ht="24" customHeight="1" x14ac:dyDescent="0.2">
      <c r="A24" s="50" t="s">
        <v>207</v>
      </c>
      <c r="B24" s="53" t="s">
        <v>31</v>
      </c>
      <c r="C24" s="53" t="s">
        <v>206</v>
      </c>
      <c r="D24" s="53" t="s">
        <v>153</v>
      </c>
      <c r="E24" s="52" t="s">
        <v>33</v>
      </c>
      <c r="F24" s="50" t="s">
        <v>346</v>
      </c>
      <c r="G24" s="50" t="s">
        <v>142</v>
      </c>
      <c r="H24" s="50" t="s">
        <v>350</v>
      </c>
      <c r="I24" s="50" t="s">
        <v>142</v>
      </c>
      <c r="J24" s="50" t="s">
        <v>349</v>
      </c>
      <c r="K24" s="50" t="s">
        <v>142</v>
      </c>
      <c r="L24" s="51">
        <v>40535.098656000002</v>
      </c>
      <c r="M24" s="50" t="s">
        <v>348</v>
      </c>
      <c r="N24" s="51">
        <v>7561778.6859719995</v>
      </c>
      <c r="O24" s="50" t="s">
        <v>347</v>
      </c>
      <c r="P24" s="173"/>
    </row>
    <row r="25" spans="1:16" ht="24" customHeight="1" x14ac:dyDescent="0.2">
      <c r="A25" s="50" t="s">
        <v>227</v>
      </c>
      <c r="B25" s="53" t="s">
        <v>31</v>
      </c>
      <c r="C25" s="53" t="s">
        <v>226</v>
      </c>
      <c r="D25" s="53" t="s">
        <v>153</v>
      </c>
      <c r="E25" s="52" t="s">
        <v>33</v>
      </c>
      <c r="F25" s="50" t="s">
        <v>346</v>
      </c>
      <c r="G25" s="50" t="s">
        <v>142</v>
      </c>
      <c r="H25" s="50" t="s">
        <v>345</v>
      </c>
      <c r="I25" s="50" t="s">
        <v>142</v>
      </c>
      <c r="J25" s="50" t="s">
        <v>344</v>
      </c>
      <c r="K25" s="50" t="s">
        <v>142</v>
      </c>
      <c r="L25" s="51">
        <v>30131.041808000002</v>
      </c>
      <c r="M25" s="50" t="s">
        <v>341</v>
      </c>
      <c r="N25" s="51">
        <v>7591909.7277800003</v>
      </c>
      <c r="O25" s="50" t="s">
        <v>343</v>
      </c>
      <c r="P25" s="173"/>
    </row>
    <row r="26" spans="1:16" ht="51.95" customHeight="1" x14ac:dyDescent="0.2">
      <c r="A26" s="50" t="s">
        <v>161</v>
      </c>
      <c r="B26" s="53" t="s">
        <v>24</v>
      </c>
      <c r="C26" s="53" t="s">
        <v>126</v>
      </c>
      <c r="D26" s="53" t="s">
        <v>153</v>
      </c>
      <c r="E26" s="52" t="s">
        <v>160</v>
      </c>
      <c r="F26" s="50" t="s">
        <v>329</v>
      </c>
      <c r="G26" s="50" t="s">
        <v>142</v>
      </c>
      <c r="H26" s="50" t="s">
        <v>342</v>
      </c>
      <c r="I26" s="50" t="s">
        <v>142</v>
      </c>
      <c r="J26" s="50" t="s">
        <v>342</v>
      </c>
      <c r="K26" s="50" t="s">
        <v>142</v>
      </c>
      <c r="L26" s="51">
        <v>30038.77</v>
      </c>
      <c r="M26" s="50" t="s">
        <v>341</v>
      </c>
      <c r="N26" s="51">
        <v>7621948.4977799999</v>
      </c>
      <c r="O26" s="50" t="s">
        <v>340</v>
      </c>
      <c r="P26" s="173"/>
    </row>
    <row r="27" spans="1:16" ht="24" customHeight="1" x14ac:dyDescent="0.2">
      <c r="A27" s="50" t="s">
        <v>217</v>
      </c>
      <c r="B27" s="53" t="s">
        <v>31</v>
      </c>
      <c r="C27" s="53" t="s">
        <v>216</v>
      </c>
      <c r="D27" s="53" t="s">
        <v>153</v>
      </c>
      <c r="E27" s="52" t="s">
        <v>37</v>
      </c>
      <c r="F27" s="50" t="s">
        <v>339</v>
      </c>
      <c r="G27" s="50" t="s">
        <v>142</v>
      </c>
      <c r="H27" s="50" t="s">
        <v>338</v>
      </c>
      <c r="I27" s="50" t="s">
        <v>142</v>
      </c>
      <c r="J27" s="50" t="s">
        <v>337</v>
      </c>
      <c r="K27" s="50" t="s">
        <v>142</v>
      </c>
      <c r="L27" s="51">
        <v>28798.971871999998</v>
      </c>
      <c r="M27" s="50" t="s">
        <v>336</v>
      </c>
      <c r="N27" s="51">
        <v>7650747.4696519999</v>
      </c>
      <c r="O27" s="50" t="s">
        <v>335</v>
      </c>
      <c r="P27" s="173"/>
    </row>
    <row r="28" spans="1:16" ht="24" customHeight="1" x14ac:dyDescent="0.2">
      <c r="A28" s="50" t="s">
        <v>235</v>
      </c>
      <c r="B28" s="53" t="s">
        <v>31</v>
      </c>
      <c r="C28" s="53" t="s">
        <v>234</v>
      </c>
      <c r="D28" s="53" t="s">
        <v>153</v>
      </c>
      <c r="E28" s="52" t="s">
        <v>33</v>
      </c>
      <c r="F28" s="50" t="s">
        <v>334</v>
      </c>
      <c r="G28" s="50" t="s">
        <v>142</v>
      </c>
      <c r="H28" s="50" t="s">
        <v>333</v>
      </c>
      <c r="I28" s="50" t="s">
        <v>142</v>
      </c>
      <c r="J28" s="50" t="s">
        <v>332</v>
      </c>
      <c r="K28" s="50" t="s">
        <v>142</v>
      </c>
      <c r="L28" s="51">
        <v>26330.408719999999</v>
      </c>
      <c r="M28" s="50" t="s">
        <v>331</v>
      </c>
      <c r="N28" s="51">
        <v>7677077.8783719996</v>
      </c>
      <c r="O28" s="50" t="s">
        <v>330</v>
      </c>
      <c r="P28" s="173"/>
    </row>
    <row r="29" spans="1:16" ht="65.099999999999994" customHeight="1" x14ac:dyDescent="0.2">
      <c r="A29" s="50" t="s">
        <v>181</v>
      </c>
      <c r="B29" s="53" t="s">
        <v>24</v>
      </c>
      <c r="C29" s="53" t="s">
        <v>180</v>
      </c>
      <c r="D29" s="53" t="s">
        <v>153</v>
      </c>
      <c r="E29" s="52" t="s">
        <v>160</v>
      </c>
      <c r="F29" s="50" t="s">
        <v>329</v>
      </c>
      <c r="G29" s="50" t="s">
        <v>142</v>
      </c>
      <c r="H29" s="50" t="s">
        <v>328</v>
      </c>
      <c r="I29" s="50" t="s">
        <v>142</v>
      </c>
      <c r="J29" s="50" t="s">
        <v>328</v>
      </c>
      <c r="K29" s="50" t="s">
        <v>142</v>
      </c>
      <c r="L29" s="51">
        <v>21337.94</v>
      </c>
      <c r="M29" s="50" t="s">
        <v>327</v>
      </c>
      <c r="N29" s="51">
        <v>7698415.818372</v>
      </c>
      <c r="O29" s="50" t="s">
        <v>326</v>
      </c>
      <c r="P29" s="173"/>
    </row>
    <row r="30" spans="1:16" ht="51.95" customHeight="1" x14ac:dyDescent="0.2">
      <c r="A30" s="50" t="s">
        <v>195</v>
      </c>
      <c r="B30" s="53" t="s">
        <v>31</v>
      </c>
      <c r="C30" s="53" t="s">
        <v>194</v>
      </c>
      <c r="D30" s="53" t="s">
        <v>190</v>
      </c>
      <c r="E30" s="52" t="s">
        <v>33</v>
      </c>
      <c r="F30" s="50" t="s">
        <v>275</v>
      </c>
      <c r="G30" s="50" t="s">
        <v>142</v>
      </c>
      <c r="H30" s="50" t="s">
        <v>325</v>
      </c>
      <c r="I30" s="50" t="s">
        <v>142</v>
      </c>
      <c r="J30" s="50" t="s">
        <v>324</v>
      </c>
      <c r="K30" s="50" t="s">
        <v>142</v>
      </c>
      <c r="L30" s="51">
        <v>13500</v>
      </c>
      <c r="M30" s="50" t="s">
        <v>323</v>
      </c>
      <c r="N30" s="51">
        <v>7711915.818372</v>
      </c>
      <c r="O30" s="50" t="s">
        <v>322</v>
      </c>
      <c r="P30" s="173"/>
    </row>
    <row r="31" spans="1:16" ht="51.95" customHeight="1" x14ac:dyDescent="0.2">
      <c r="A31" s="50" t="s">
        <v>197</v>
      </c>
      <c r="B31" s="53" t="s">
        <v>31</v>
      </c>
      <c r="C31" s="53" t="s">
        <v>196</v>
      </c>
      <c r="D31" s="53" t="s">
        <v>190</v>
      </c>
      <c r="E31" s="52" t="s">
        <v>33</v>
      </c>
      <c r="F31" s="50" t="s">
        <v>275</v>
      </c>
      <c r="G31" s="50" t="s">
        <v>142</v>
      </c>
      <c r="H31" s="50" t="s">
        <v>321</v>
      </c>
      <c r="I31" s="50" t="s">
        <v>142</v>
      </c>
      <c r="J31" s="50" t="s">
        <v>320</v>
      </c>
      <c r="K31" s="50" t="s">
        <v>142</v>
      </c>
      <c r="L31" s="51">
        <v>10800</v>
      </c>
      <c r="M31" s="50" t="s">
        <v>319</v>
      </c>
      <c r="N31" s="51">
        <v>7722715.818372</v>
      </c>
      <c r="O31" s="50" t="s">
        <v>318</v>
      </c>
      <c r="P31" s="173"/>
    </row>
    <row r="32" spans="1:16" ht="39" customHeight="1" x14ac:dyDescent="0.2">
      <c r="A32" s="50" t="s">
        <v>192</v>
      </c>
      <c r="B32" s="53" t="s">
        <v>31</v>
      </c>
      <c r="C32" s="53" t="s">
        <v>191</v>
      </c>
      <c r="D32" s="53" t="s">
        <v>190</v>
      </c>
      <c r="E32" s="52" t="s">
        <v>33</v>
      </c>
      <c r="F32" s="50" t="s">
        <v>275</v>
      </c>
      <c r="G32" s="50" t="s">
        <v>142</v>
      </c>
      <c r="H32" s="50" t="s">
        <v>317</v>
      </c>
      <c r="I32" s="50" t="s">
        <v>142</v>
      </c>
      <c r="J32" s="50" t="s">
        <v>316</v>
      </c>
      <c r="K32" s="50" t="s">
        <v>142</v>
      </c>
      <c r="L32" s="51">
        <v>8437.44</v>
      </c>
      <c r="M32" s="50" t="s">
        <v>315</v>
      </c>
      <c r="N32" s="51">
        <v>7731153.2583720004</v>
      </c>
      <c r="O32" s="50" t="s">
        <v>314</v>
      </c>
      <c r="P32" s="173"/>
    </row>
    <row r="33" spans="1:16" ht="24" customHeight="1" x14ac:dyDescent="0.2">
      <c r="A33" s="50" t="s">
        <v>205</v>
      </c>
      <c r="B33" s="53" t="s">
        <v>31</v>
      </c>
      <c r="C33" s="53" t="s">
        <v>204</v>
      </c>
      <c r="D33" s="53" t="s">
        <v>168</v>
      </c>
      <c r="E33" s="52" t="s">
        <v>33</v>
      </c>
      <c r="F33" s="50" t="s">
        <v>290</v>
      </c>
      <c r="G33" s="50" t="s">
        <v>142</v>
      </c>
      <c r="H33" s="50" t="s">
        <v>313</v>
      </c>
      <c r="I33" s="50" t="s">
        <v>142</v>
      </c>
      <c r="J33" s="50" t="s">
        <v>312</v>
      </c>
      <c r="K33" s="50" t="s">
        <v>142</v>
      </c>
      <c r="L33" s="51">
        <v>6897.92</v>
      </c>
      <c r="M33" s="50" t="s">
        <v>311</v>
      </c>
      <c r="N33" s="51">
        <v>7738051.1783720003</v>
      </c>
      <c r="O33" s="50" t="s">
        <v>310</v>
      </c>
      <c r="P33" s="173"/>
    </row>
    <row r="34" spans="1:16" ht="26.1" customHeight="1" x14ac:dyDescent="0.2">
      <c r="A34" s="50" t="s">
        <v>199</v>
      </c>
      <c r="B34" s="53" t="s">
        <v>31</v>
      </c>
      <c r="C34" s="53" t="s">
        <v>198</v>
      </c>
      <c r="D34" s="53" t="s">
        <v>190</v>
      </c>
      <c r="E34" s="52" t="s">
        <v>33</v>
      </c>
      <c r="F34" s="50" t="s">
        <v>283</v>
      </c>
      <c r="G34" s="50" t="s">
        <v>142</v>
      </c>
      <c r="H34" s="50" t="s">
        <v>309</v>
      </c>
      <c r="I34" s="50" t="s">
        <v>142</v>
      </c>
      <c r="J34" s="50" t="s">
        <v>308</v>
      </c>
      <c r="K34" s="50" t="s">
        <v>142</v>
      </c>
      <c r="L34" s="51">
        <v>2251.04</v>
      </c>
      <c r="M34" s="50" t="s">
        <v>307</v>
      </c>
      <c r="N34" s="51">
        <v>7740302.2183720004</v>
      </c>
      <c r="O34" s="50" t="s">
        <v>306</v>
      </c>
      <c r="P34" s="173"/>
    </row>
    <row r="35" spans="1:16" ht="26.1" customHeight="1" x14ac:dyDescent="0.2">
      <c r="A35" s="50" t="s">
        <v>231</v>
      </c>
      <c r="B35" s="53" t="s">
        <v>31</v>
      </c>
      <c r="C35" s="53" t="s">
        <v>230</v>
      </c>
      <c r="D35" s="53" t="s">
        <v>190</v>
      </c>
      <c r="E35" s="52" t="s">
        <v>33</v>
      </c>
      <c r="F35" s="50" t="s">
        <v>275</v>
      </c>
      <c r="G35" s="50" t="s">
        <v>142</v>
      </c>
      <c r="H35" s="50" t="s">
        <v>305</v>
      </c>
      <c r="I35" s="50" t="s">
        <v>142</v>
      </c>
      <c r="J35" s="50" t="s">
        <v>304</v>
      </c>
      <c r="K35" s="50" t="s">
        <v>142</v>
      </c>
      <c r="L35" s="51">
        <v>1772.08</v>
      </c>
      <c r="M35" s="50" t="s">
        <v>300</v>
      </c>
      <c r="N35" s="51">
        <v>7742074.2983720005</v>
      </c>
      <c r="O35" s="50" t="s">
        <v>303</v>
      </c>
      <c r="P35" s="173"/>
    </row>
    <row r="36" spans="1:16" ht="24" customHeight="1" x14ac:dyDescent="0.2">
      <c r="A36" s="50" t="s">
        <v>223</v>
      </c>
      <c r="B36" s="53" t="s">
        <v>31</v>
      </c>
      <c r="C36" s="53" t="s">
        <v>222</v>
      </c>
      <c r="D36" s="53" t="s">
        <v>221</v>
      </c>
      <c r="E36" s="52" t="s">
        <v>37</v>
      </c>
      <c r="F36" s="50" t="s">
        <v>280</v>
      </c>
      <c r="G36" s="50" t="s">
        <v>142</v>
      </c>
      <c r="H36" s="50" t="s">
        <v>302</v>
      </c>
      <c r="I36" s="50" t="s">
        <v>142</v>
      </c>
      <c r="J36" s="50" t="s">
        <v>301</v>
      </c>
      <c r="K36" s="50" t="s">
        <v>142</v>
      </c>
      <c r="L36" s="51">
        <v>1605.12</v>
      </c>
      <c r="M36" s="50" t="s">
        <v>300</v>
      </c>
      <c r="N36" s="51">
        <v>7743679.4183719996</v>
      </c>
      <c r="O36" s="50" t="s">
        <v>299</v>
      </c>
      <c r="P36" s="173"/>
    </row>
    <row r="37" spans="1:16" ht="26.1" customHeight="1" x14ac:dyDescent="0.2">
      <c r="A37" s="50" t="s">
        <v>247</v>
      </c>
      <c r="B37" s="53" t="s">
        <v>31</v>
      </c>
      <c r="C37" s="53" t="s">
        <v>246</v>
      </c>
      <c r="D37" s="53" t="s">
        <v>190</v>
      </c>
      <c r="E37" s="52" t="s">
        <v>33</v>
      </c>
      <c r="F37" s="50" t="s">
        <v>275</v>
      </c>
      <c r="G37" s="50" t="s">
        <v>142</v>
      </c>
      <c r="H37" s="50" t="s">
        <v>298</v>
      </c>
      <c r="I37" s="50" t="s">
        <v>142</v>
      </c>
      <c r="J37" s="50" t="s">
        <v>297</v>
      </c>
      <c r="K37" s="50" t="s">
        <v>142</v>
      </c>
      <c r="L37" s="51">
        <v>1067.5999999999999</v>
      </c>
      <c r="M37" s="50" t="s">
        <v>287</v>
      </c>
      <c r="N37" s="51">
        <v>7744747.0183720002</v>
      </c>
      <c r="O37" s="50" t="s">
        <v>296</v>
      </c>
      <c r="P37" s="173"/>
    </row>
    <row r="38" spans="1:16" ht="26.1" customHeight="1" x14ac:dyDescent="0.2">
      <c r="A38" s="50" t="s">
        <v>213</v>
      </c>
      <c r="B38" s="53" t="s">
        <v>31</v>
      </c>
      <c r="C38" s="53" t="s">
        <v>212</v>
      </c>
      <c r="D38" s="53" t="s">
        <v>190</v>
      </c>
      <c r="E38" s="52" t="s">
        <v>37</v>
      </c>
      <c r="F38" s="50" t="s">
        <v>272</v>
      </c>
      <c r="G38" s="50" t="s">
        <v>142</v>
      </c>
      <c r="H38" s="50" t="s">
        <v>295</v>
      </c>
      <c r="I38" s="50" t="s">
        <v>142</v>
      </c>
      <c r="J38" s="50" t="s">
        <v>294</v>
      </c>
      <c r="K38" s="50" t="s">
        <v>142</v>
      </c>
      <c r="L38" s="51">
        <v>528</v>
      </c>
      <c r="M38" s="50" t="s">
        <v>287</v>
      </c>
      <c r="N38" s="51">
        <v>7745275.0183720002</v>
      </c>
      <c r="O38" s="50" t="s">
        <v>293</v>
      </c>
      <c r="P38" s="173"/>
    </row>
    <row r="39" spans="1:16" ht="26.1" customHeight="1" x14ac:dyDescent="0.2">
      <c r="A39" s="50" t="s">
        <v>239</v>
      </c>
      <c r="B39" s="53" t="s">
        <v>31</v>
      </c>
      <c r="C39" s="53" t="s">
        <v>238</v>
      </c>
      <c r="D39" s="53" t="s">
        <v>190</v>
      </c>
      <c r="E39" s="52" t="s">
        <v>37</v>
      </c>
      <c r="F39" s="50" t="s">
        <v>272</v>
      </c>
      <c r="G39" s="50" t="s">
        <v>142</v>
      </c>
      <c r="H39" s="50" t="s">
        <v>292</v>
      </c>
      <c r="I39" s="50" t="s">
        <v>142</v>
      </c>
      <c r="J39" s="50" t="s">
        <v>291</v>
      </c>
      <c r="K39" s="50" t="s">
        <v>142</v>
      </c>
      <c r="L39" s="51">
        <v>499.84</v>
      </c>
      <c r="M39" s="50" t="s">
        <v>287</v>
      </c>
      <c r="N39" s="51">
        <v>7745774.858372</v>
      </c>
      <c r="O39" s="50" t="s">
        <v>286</v>
      </c>
      <c r="P39" s="173"/>
    </row>
    <row r="40" spans="1:16" ht="24" customHeight="1" x14ac:dyDescent="0.2">
      <c r="A40" s="50" t="s">
        <v>203</v>
      </c>
      <c r="B40" s="53" t="s">
        <v>31</v>
      </c>
      <c r="C40" s="53" t="s">
        <v>202</v>
      </c>
      <c r="D40" s="53" t="s">
        <v>168</v>
      </c>
      <c r="E40" s="52" t="s">
        <v>33</v>
      </c>
      <c r="F40" s="50" t="s">
        <v>290</v>
      </c>
      <c r="G40" s="50" t="s">
        <v>142</v>
      </c>
      <c r="H40" s="50" t="s">
        <v>289</v>
      </c>
      <c r="I40" s="50" t="s">
        <v>142</v>
      </c>
      <c r="J40" s="50" t="s">
        <v>288</v>
      </c>
      <c r="K40" s="50" t="s">
        <v>142</v>
      </c>
      <c r="L40" s="51">
        <v>412.48</v>
      </c>
      <c r="M40" s="50" t="s">
        <v>287</v>
      </c>
      <c r="N40" s="51">
        <v>7746187.3383719996</v>
      </c>
      <c r="O40" s="50" t="s">
        <v>286</v>
      </c>
      <c r="P40" s="173"/>
    </row>
    <row r="41" spans="1:16" ht="26.1" customHeight="1" x14ac:dyDescent="0.2">
      <c r="A41" s="50" t="s">
        <v>233</v>
      </c>
      <c r="B41" s="53" t="s">
        <v>31</v>
      </c>
      <c r="C41" s="53" t="s">
        <v>232</v>
      </c>
      <c r="D41" s="53" t="s">
        <v>190</v>
      </c>
      <c r="E41" s="52" t="s">
        <v>33</v>
      </c>
      <c r="F41" s="50" t="s">
        <v>275</v>
      </c>
      <c r="G41" s="50" t="s">
        <v>142</v>
      </c>
      <c r="H41" s="50" t="s">
        <v>285</v>
      </c>
      <c r="I41" s="50" t="s">
        <v>142</v>
      </c>
      <c r="J41" s="50" t="s">
        <v>284</v>
      </c>
      <c r="K41" s="50" t="s">
        <v>142</v>
      </c>
      <c r="L41" s="51">
        <v>171.92</v>
      </c>
      <c r="M41" s="50" t="s">
        <v>269</v>
      </c>
      <c r="N41" s="51">
        <v>7746359.2583720004</v>
      </c>
      <c r="O41" s="50" t="s">
        <v>268</v>
      </c>
      <c r="P41" s="173"/>
    </row>
    <row r="42" spans="1:16" ht="26.1" customHeight="1" x14ac:dyDescent="0.2">
      <c r="A42" s="50" t="s">
        <v>201</v>
      </c>
      <c r="B42" s="53" t="s">
        <v>31</v>
      </c>
      <c r="C42" s="53" t="s">
        <v>200</v>
      </c>
      <c r="D42" s="53" t="s">
        <v>190</v>
      </c>
      <c r="E42" s="52" t="s">
        <v>33</v>
      </c>
      <c r="F42" s="50" t="s">
        <v>283</v>
      </c>
      <c r="G42" s="50" t="s">
        <v>142</v>
      </c>
      <c r="H42" s="50" t="s">
        <v>282</v>
      </c>
      <c r="I42" s="50" t="s">
        <v>142</v>
      </c>
      <c r="J42" s="50" t="s">
        <v>281</v>
      </c>
      <c r="K42" s="50" t="s">
        <v>142</v>
      </c>
      <c r="L42" s="51">
        <v>169.6</v>
      </c>
      <c r="M42" s="50" t="s">
        <v>269</v>
      </c>
      <c r="N42" s="51">
        <v>7746528.858372</v>
      </c>
      <c r="O42" s="50" t="s">
        <v>268</v>
      </c>
      <c r="P42" s="173"/>
    </row>
    <row r="43" spans="1:16" ht="24" customHeight="1" x14ac:dyDescent="0.2">
      <c r="A43" s="50" t="s">
        <v>220</v>
      </c>
      <c r="B43" s="53" t="s">
        <v>31</v>
      </c>
      <c r="C43" s="53" t="s">
        <v>219</v>
      </c>
      <c r="D43" s="53" t="s">
        <v>218</v>
      </c>
      <c r="E43" s="52" t="s">
        <v>37</v>
      </c>
      <c r="F43" s="50" t="s">
        <v>280</v>
      </c>
      <c r="G43" s="50" t="s">
        <v>142</v>
      </c>
      <c r="H43" s="50" t="s">
        <v>279</v>
      </c>
      <c r="I43" s="50" t="s">
        <v>142</v>
      </c>
      <c r="J43" s="50" t="s">
        <v>278</v>
      </c>
      <c r="K43" s="50" t="s">
        <v>142</v>
      </c>
      <c r="L43" s="51">
        <v>98.56</v>
      </c>
      <c r="M43" s="50" t="s">
        <v>269</v>
      </c>
      <c r="N43" s="51">
        <v>7746627.4183719996</v>
      </c>
      <c r="O43" s="50" t="s">
        <v>268</v>
      </c>
      <c r="P43" s="173"/>
    </row>
    <row r="44" spans="1:16" ht="26.1" customHeight="1" x14ac:dyDescent="0.2">
      <c r="A44" s="50" t="s">
        <v>215</v>
      </c>
      <c r="B44" s="53" t="s">
        <v>31</v>
      </c>
      <c r="C44" s="53" t="s">
        <v>214</v>
      </c>
      <c r="D44" s="53" t="s">
        <v>190</v>
      </c>
      <c r="E44" s="52" t="s">
        <v>37</v>
      </c>
      <c r="F44" s="50" t="s">
        <v>272</v>
      </c>
      <c r="G44" s="50" t="s">
        <v>142</v>
      </c>
      <c r="H44" s="50" t="s">
        <v>277</v>
      </c>
      <c r="I44" s="50" t="s">
        <v>142</v>
      </c>
      <c r="J44" s="50" t="s">
        <v>276</v>
      </c>
      <c r="K44" s="50" t="s">
        <v>142</v>
      </c>
      <c r="L44" s="51">
        <v>42.24</v>
      </c>
      <c r="M44" s="50" t="s">
        <v>269</v>
      </c>
      <c r="N44" s="51">
        <v>7746669.6583719999</v>
      </c>
      <c r="O44" s="50" t="s">
        <v>268</v>
      </c>
      <c r="P44" s="173"/>
    </row>
    <row r="45" spans="1:16" ht="26.1" customHeight="1" x14ac:dyDescent="0.2">
      <c r="A45" s="50" t="s">
        <v>249</v>
      </c>
      <c r="B45" s="53" t="s">
        <v>31</v>
      </c>
      <c r="C45" s="53" t="s">
        <v>248</v>
      </c>
      <c r="D45" s="53" t="s">
        <v>190</v>
      </c>
      <c r="E45" s="52" t="s">
        <v>33</v>
      </c>
      <c r="F45" s="50" t="s">
        <v>275</v>
      </c>
      <c r="G45" s="50" t="s">
        <v>142</v>
      </c>
      <c r="H45" s="50" t="s">
        <v>274</v>
      </c>
      <c r="I45" s="50" t="s">
        <v>142</v>
      </c>
      <c r="J45" s="50" t="s">
        <v>273</v>
      </c>
      <c r="K45" s="50" t="s">
        <v>142</v>
      </c>
      <c r="L45" s="51">
        <v>20.32</v>
      </c>
      <c r="M45" s="50" t="s">
        <v>269</v>
      </c>
      <c r="N45" s="51">
        <v>7746689.9783720002</v>
      </c>
      <c r="O45" s="50" t="s">
        <v>268</v>
      </c>
      <c r="P45" s="173"/>
    </row>
    <row r="46" spans="1:16" ht="26.1" customHeight="1" x14ac:dyDescent="0.2">
      <c r="A46" s="50" t="s">
        <v>241</v>
      </c>
      <c r="B46" s="53" t="s">
        <v>31</v>
      </c>
      <c r="C46" s="53" t="s">
        <v>240</v>
      </c>
      <c r="D46" s="53" t="s">
        <v>190</v>
      </c>
      <c r="E46" s="52" t="s">
        <v>37</v>
      </c>
      <c r="F46" s="50" t="s">
        <v>272</v>
      </c>
      <c r="G46" s="50" t="s">
        <v>142</v>
      </c>
      <c r="H46" s="50" t="s">
        <v>271</v>
      </c>
      <c r="I46" s="50" t="s">
        <v>142</v>
      </c>
      <c r="J46" s="50" t="s">
        <v>270</v>
      </c>
      <c r="K46" s="50" t="s">
        <v>142</v>
      </c>
      <c r="L46" s="51">
        <v>7.04</v>
      </c>
      <c r="M46" s="50" t="s">
        <v>269</v>
      </c>
      <c r="N46" s="51">
        <v>7746697.0183720002</v>
      </c>
      <c r="O46" s="50" t="s">
        <v>268</v>
      </c>
      <c r="P46" s="174"/>
    </row>
    <row r="47" spans="1:16" x14ac:dyDescent="0.2">
      <c r="A47" s="21"/>
      <c r="B47" s="21"/>
      <c r="C47" s="21"/>
      <c r="D47" s="21"/>
      <c r="E47" s="21"/>
      <c r="F47" s="21"/>
      <c r="G47" s="21"/>
      <c r="H47" s="21"/>
      <c r="I47" s="21"/>
      <c r="J47" s="21"/>
      <c r="K47" s="21"/>
      <c r="L47" s="21"/>
      <c r="M47" s="21"/>
      <c r="N47" s="21"/>
      <c r="O47" s="21"/>
    </row>
    <row r="48" spans="1:16" x14ac:dyDescent="0.2">
      <c r="A48" s="26"/>
      <c r="B48" s="26"/>
      <c r="C48" s="26"/>
      <c r="D48" s="26"/>
      <c r="E48" s="26"/>
      <c r="F48" s="26"/>
      <c r="G48" s="26"/>
      <c r="H48" s="26"/>
      <c r="I48" s="26"/>
      <c r="J48" s="26"/>
      <c r="K48" s="26"/>
      <c r="L48" s="169" t="s">
        <v>267</v>
      </c>
      <c r="M48" s="169"/>
      <c r="N48" s="169"/>
      <c r="O48" s="151"/>
    </row>
    <row r="49" spans="1:15" x14ac:dyDescent="0.2">
      <c r="A49" s="26"/>
      <c r="B49" s="26"/>
      <c r="C49" s="26"/>
      <c r="D49" s="26"/>
      <c r="E49" s="26"/>
      <c r="F49" s="26"/>
      <c r="G49" s="26"/>
      <c r="H49" s="26"/>
      <c r="I49" s="26"/>
      <c r="J49" s="26"/>
      <c r="K49" s="26"/>
      <c r="L49" s="169" t="s">
        <v>190</v>
      </c>
      <c r="M49" s="169"/>
      <c r="N49" s="169"/>
      <c r="O49" s="26" t="s">
        <v>266</v>
      </c>
    </row>
    <row r="50" spans="1:15" ht="25.5" x14ac:dyDescent="0.2">
      <c r="A50" s="26"/>
      <c r="B50" s="26"/>
      <c r="C50" s="26"/>
      <c r="D50" s="26"/>
      <c r="E50" s="26"/>
      <c r="F50" s="26"/>
      <c r="G50" s="26"/>
      <c r="H50" s="26"/>
      <c r="I50" s="26"/>
      <c r="J50" s="26"/>
      <c r="K50" s="26"/>
      <c r="L50" s="169" t="s">
        <v>164</v>
      </c>
      <c r="M50" s="169"/>
      <c r="N50" s="169"/>
      <c r="O50" s="26" t="s">
        <v>265</v>
      </c>
    </row>
    <row r="51" spans="1:15" ht="25.5" x14ac:dyDescent="0.2">
      <c r="A51" s="26"/>
      <c r="B51" s="26"/>
      <c r="C51" s="26"/>
      <c r="D51" s="26"/>
      <c r="E51" s="26"/>
      <c r="F51" s="26"/>
      <c r="G51" s="26"/>
      <c r="H51" s="26"/>
      <c r="I51" s="26"/>
      <c r="J51" s="26"/>
      <c r="K51" s="26"/>
      <c r="L51" s="169" t="s">
        <v>153</v>
      </c>
      <c r="M51" s="169"/>
      <c r="N51" s="169"/>
      <c r="O51" s="26" t="s">
        <v>264</v>
      </c>
    </row>
    <row r="52" spans="1:15" x14ac:dyDescent="0.2">
      <c r="A52" s="26"/>
      <c r="B52" s="26"/>
      <c r="C52" s="26"/>
      <c r="D52" s="26"/>
      <c r="E52" s="26"/>
      <c r="F52" s="26"/>
      <c r="G52" s="26"/>
      <c r="H52" s="26"/>
      <c r="I52" s="26"/>
      <c r="J52" s="26"/>
      <c r="K52" s="26"/>
      <c r="L52" s="169" t="s">
        <v>168</v>
      </c>
      <c r="M52" s="169"/>
      <c r="N52" s="169"/>
      <c r="O52" s="26" t="s">
        <v>263</v>
      </c>
    </row>
    <row r="53" spans="1:15" x14ac:dyDescent="0.2">
      <c r="A53" s="26"/>
      <c r="B53" s="26"/>
      <c r="C53" s="26"/>
      <c r="D53" s="26"/>
      <c r="E53" s="26"/>
      <c r="F53" s="26"/>
      <c r="G53" s="26"/>
      <c r="H53" s="26"/>
      <c r="I53" s="26"/>
      <c r="J53" s="26"/>
      <c r="K53" s="26"/>
      <c r="L53" s="169" t="s">
        <v>262</v>
      </c>
      <c r="M53" s="169"/>
      <c r="N53" s="169"/>
      <c r="O53" s="26" t="s">
        <v>257</v>
      </c>
    </row>
    <row r="54" spans="1:15" x14ac:dyDescent="0.2">
      <c r="A54" s="26"/>
      <c r="B54" s="26"/>
      <c r="C54" s="26"/>
      <c r="D54" s="26"/>
      <c r="E54" s="26"/>
      <c r="F54" s="26"/>
      <c r="G54" s="26"/>
      <c r="H54" s="26"/>
      <c r="I54" s="26"/>
      <c r="J54" s="26"/>
      <c r="K54" s="26"/>
      <c r="L54" s="169" t="s">
        <v>218</v>
      </c>
      <c r="M54" s="169"/>
      <c r="N54" s="169"/>
      <c r="O54" s="26" t="s">
        <v>261</v>
      </c>
    </row>
    <row r="55" spans="1:15" x14ac:dyDescent="0.2">
      <c r="A55" s="26"/>
      <c r="B55" s="26"/>
      <c r="C55" s="26"/>
      <c r="D55" s="26"/>
      <c r="E55" s="26"/>
      <c r="F55" s="26"/>
      <c r="G55" s="26"/>
      <c r="H55" s="26"/>
      <c r="I55" s="26"/>
      <c r="J55" s="26"/>
      <c r="K55" s="26"/>
      <c r="L55" s="169" t="s">
        <v>260</v>
      </c>
      <c r="M55" s="169"/>
      <c r="N55" s="169"/>
      <c r="O55" s="26" t="s">
        <v>257</v>
      </c>
    </row>
    <row r="56" spans="1:15" x14ac:dyDescent="0.2">
      <c r="A56" s="26"/>
      <c r="B56" s="26"/>
      <c r="C56" s="26"/>
      <c r="D56" s="26"/>
      <c r="E56" s="26"/>
      <c r="F56" s="26"/>
      <c r="G56" s="26"/>
      <c r="H56" s="26"/>
      <c r="I56" s="26"/>
      <c r="J56" s="26"/>
      <c r="K56" s="26"/>
      <c r="L56" s="169" t="s">
        <v>259</v>
      </c>
      <c r="M56" s="169"/>
      <c r="N56" s="169"/>
      <c r="O56" s="26" t="s">
        <v>257</v>
      </c>
    </row>
    <row r="57" spans="1:15" x14ac:dyDescent="0.2">
      <c r="A57" s="26"/>
      <c r="B57" s="26"/>
      <c r="C57" s="26"/>
      <c r="D57" s="26"/>
      <c r="E57" s="26"/>
      <c r="F57" s="26"/>
      <c r="G57" s="26"/>
      <c r="H57" s="26"/>
      <c r="I57" s="26"/>
      <c r="J57" s="26"/>
      <c r="K57" s="26"/>
      <c r="L57" s="169" t="s">
        <v>258</v>
      </c>
      <c r="M57" s="169"/>
      <c r="N57" s="169"/>
      <c r="O57" s="26" t="s">
        <v>257</v>
      </c>
    </row>
    <row r="58" spans="1:15" x14ac:dyDescent="0.2">
      <c r="A58" s="26"/>
      <c r="B58" s="26"/>
      <c r="C58" s="26"/>
      <c r="D58" s="26"/>
      <c r="E58" s="26"/>
      <c r="F58" s="26"/>
      <c r="G58" s="26"/>
      <c r="H58" s="26"/>
      <c r="I58" s="26"/>
      <c r="J58" s="26"/>
      <c r="K58" s="26"/>
      <c r="L58" s="169" t="s">
        <v>221</v>
      </c>
      <c r="M58" s="169"/>
      <c r="N58" s="169"/>
      <c r="O58" s="26" t="s">
        <v>256</v>
      </c>
    </row>
    <row r="59" spans="1:15" x14ac:dyDescent="0.2">
      <c r="A59" s="21"/>
      <c r="B59" s="21"/>
      <c r="C59" s="21"/>
      <c r="D59" s="21"/>
      <c r="E59" s="21"/>
      <c r="F59" s="21"/>
      <c r="G59" s="21"/>
      <c r="H59" s="21"/>
      <c r="I59" s="21"/>
      <c r="J59" s="21"/>
      <c r="K59" s="21"/>
      <c r="L59" s="21"/>
      <c r="M59" s="21"/>
      <c r="N59" s="21"/>
      <c r="O59" s="21"/>
    </row>
    <row r="60" spans="1:15" x14ac:dyDescent="0.2">
      <c r="A60" s="154" t="s">
        <v>136</v>
      </c>
      <c r="B60" s="154"/>
      <c r="C60" s="154"/>
      <c r="D60" s="20" t="s">
        <v>137</v>
      </c>
      <c r="E60" s="19"/>
      <c r="F60" s="19"/>
      <c r="G60" s="19"/>
      <c r="H60" s="19"/>
      <c r="I60" s="19"/>
      <c r="J60" s="19"/>
      <c r="K60" s="149" t="s">
        <v>138</v>
      </c>
      <c r="L60" s="154"/>
      <c r="M60" s="155">
        <v>7746687.1699999999</v>
      </c>
      <c r="N60" s="154"/>
      <c r="O60" s="154"/>
    </row>
    <row r="61" spans="1:15" x14ac:dyDescent="0.2">
      <c r="A61" s="154" t="s">
        <v>139</v>
      </c>
      <c r="B61" s="154"/>
      <c r="C61" s="154"/>
      <c r="D61" s="20"/>
      <c r="E61" s="19"/>
      <c r="F61" s="19"/>
      <c r="G61" s="19"/>
      <c r="H61" s="19"/>
      <c r="I61" s="19"/>
      <c r="J61" s="19"/>
      <c r="K61" s="149" t="s">
        <v>140</v>
      </c>
      <c r="L61" s="154"/>
      <c r="M61" s="155">
        <v>1490964.3</v>
      </c>
      <c r="N61" s="154"/>
      <c r="O61" s="154"/>
    </row>
    <row r="62" spans="1:15" x14ac:dyDescent="0.2">
      <c r="A62" s="154" t="s">
        <v>141</v>
      </c>
      <c r="B62" s="154"/>
      <c r="C62" s="154"/>
      <c r="D62" s="20" t="s">
        <v>142</v>
      </c>
      <c r="E62" s="19"/>
      <c r="F62" s="19"/>
      <c r="G62" s="19"/>
      <c r="H62" s="19"/>
      <c r="I62" s="19"/>
      <c r="J62" s="19"/>
      <c r="K62" s="149" t="s">
        <v>143</v>
      </c>
      <c r="L62" s="154"/>
      <c r="M62" s="155">
        <v>9237651.4700000007</v>
      </c>
      <c r="N62" s="154"/>
      <c r="O62" s="154"/>
    </row>
    <row r="63" spans="1:15" ht="60" customHeight="1" x14ac:dyDescent="0.2">
      <c r="A63" s="18"/>
      <c r="B63" s="18"/>
      <c r="C63" s="18"/>
      <c r="D63" s="18"/>
      <c r="E63" s="18"/>
      <c r="F63" s="18"/>
      <c r="G63" s="18"/>
      <c r="H63" s="18"/>
      <c r="I63" s="18"/>
      <c r="J63" s="18"/>
      <c r="K63" s="18"/>
      <c r="L63" s="18"/>
      <c r="M63" s="18"/>
      <c r="N63" s="18"/>
      <c r="O63" s="18"/>
    </row>
    <row r="64" spans="1:15" ht="69.95" customHeight="1" x14ac:dyDescent="0.2">
      <c r="A64" s="156" t="s">
        <v>144</v>
      </c>
      <c r="B64" s="151"/>
      <c r="C64" s="151"/>
      <c r="D64" s="151"/>
      <c r="E64" s="151"/>
      <c r="F64" s="151"/>
      <c r="G64" s="151"/>
      <c r="H64" s="151"/>
      <c r="I64" s="151"/>
      <c r="J64" s="151"/>
      <c r="K64" s="151"/>
      <c r="L64" s="151"/>
      <c r="M64" s="151"/>
      <c r="N64" s="151"/>
      <c r="O64" s="151"/>
    </row>
  </sheetData>
  <mergeCells count="42">
    <mergeCell ref="P20:P46"/>
    <mergeCell ref="P6:P11"/>
    <mergeCell ref="P12:P19"/>
    <mergeCell ref="H1:O1"/>
    <mergeCell ref="E2:G2"/>
    <mergeCell ref="H2:O2"/>
    <mergeCell ref="A3:Q3"/>
    <mergeCell ref="A4:A5"/>
    <mergeCell ref="B4:B5"/>
    <mergeCell ref="C4:C5"/>
    <mergeCell ref="D4:D5"/>
    <mergeCell ref="E4:E5"/>
    <mergeCell ref="E1:G1"/>
    <mergeCell ref="P4:P5"/>
    <mergeCell ref="Q4:Q5"/>
    <mergeCell ref="L48:O48"/>
    <mergeCell ref="L49:N49"/>
    <mergeCell ref="F4:G4"/>
    <mergeCell ref="H4:I4"/>
    <mergeCell ref="J4:L4"/>
    <mergeCell ref="M4:M5"/>
    <mergeCell ref="N4:N5"/>
    <mergeCell ref="O4:O5"/>
    <mergeCell ref="L50:N50"/>
    <mergeCell ref="L51:N51"/>
    <mergeCell ref="L52:N52"/>
    <mergeCell ref="L53:N53"/>
    <mergeCell ref="L54:N54"/>
    <mergeCell ref="L55:N55"/>
    <mergeCell ref="L56:N56"/>
    <mergeCell ref="L57:N57"/>
    <mergeCell ref="L58:N58"/>
    <mergeCell ref="A60:C60"/>
    <mergeCell ref="K60:L60"/>
    <mergeCell ref="M60:O60"/>
    <mergeCell ref="A64:O64"/>
    <mergeCell ref="A61:C61"/>
    <mergeCell ref="K61:L61"/>
    <mergeCell ref="M61:O61"/>
    <mergeCell ref="A62:C62"/>
    <mergeCell ref="K62:L62"/>
    <mergeCell ref="M62:O62"/>
  </mergeCells>
  <pageMargins left="0.5" right="0.5" top="1" bottom="1" header="0.5" footer="0.5"/>
  <pageSetup paperSize="9" fitToHeight="0" orientation="landscape" r:id="rId1"/>
  <headerFooter>
    <oddHeader>&amp;L &amp;CAbin
CNPJ: 01.175.497/0001-41 &amp;R</oddHeader>
    <oddFooter>&amp;L &amp;CSPO, Área 5, Quadra 1  -  - Brasília / DF
 /  &amp;R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showOutlineSymbols="0" showWhiteSpace="0" topLeftCell="A3" zoomScale="55" zoomScaleNormal="55" workbookViewId="0">
      <selection activeCell="F23" sqref="F23"/>
    </sheetView>
  </sheetViews>
  <sheetFormatPr defaultRowHeight="14.25" x14ac:dyDescent="0.2"/>
  <cols>
    <col min="1" max="2" width="10" style="17" bestFit="1" customWidth="1"/>
    <col min="3" max="3" width="60" style="17" bestFit="1" customWidth="1"/>
    <col min="4" max="4" width="30" style="17" bestFit="1" customWidth="1"/>
    <col min="5" max="9" width="10" style="17" bestFit="1" customWidth="1"/>
    <col min="10" max="12" width="15" style="17" bestFit="1" customWidth="1"/>
    <col min="13" max="16384" width="9" style="17"/>
  </cols>
  <sheetData>
    <row r="1" spans="1:11" ht="15" x14ac:dyDescent="0.2">
      <c r="A1" s="49"/>
      <c r="B1" s="49"/>
      <c r="C1" s="49" t="s">
        <v>0</v>
      </c>
      <c r="D1" s="49" t="s">
        <v>1</v>
      </c>
      <c r="E1" s="148" t="s">
        <v>2</v>
      </c>
      <c r="F1" s="148"/>
      <c r="G1" s="148"/>
      <c r="H1" s="148" t="s">
        <v>3</v>
      </c>
      <c r="I1" s="148"/>
      <c r="J1" s="151"/>
    </row>
    <row r="2" spans="1:11" ht="80.099999999999994" customHeight="1" x14ac:dyDescent="0.2">
      <c r="A2" s="48"/>
      <c r="B2" s="48"/>
      <c r="C2" s="48" t="s">
        <v>578</v>
      </c>
      <c r="D2" s="48" t="s">
        <v>4</v>
      </c>
      <c r="E2" s="149" t="s">
        <v>5</v>
      </c>
      <c r="F2" s="149"/>
      <c r="G2" s="149"/>
      <c r="H2" s="149" t="s">
        <v>6</v>
      </c>
      <c r="I2" s="149"/>
      <c r="J2" s="151"/>
    </row>
    <row r="3" spans="1:11" ht="15" x14ac:dyDescent="0.25">
      <c r="A3" s="150" t="s">
        <v>491</v>
      </c>
      <c r="B3" s="151"/>
      <c r="C3" s="151"/>
      <c r="D3" s="151"/>
      <c r="E3" s="151"/>
      <c r="F3" s="151"/>
      <c r="G3" s="151"/>
      <c r="H3" s="151"/>
      <c r="I3" s="151"/>
      <c r="J3" s="151"/>
    </row>
    <row r="4" spans="1:11" ht="30" customHeight="1" x14ac:dyDescent="0.2">
      <c r="A4" s="37" t="s">
        <v>9</v>
      </c>
      <c r="B4" s="39" t="s">
        <v>10</v>
      </c>
      <c r="C4" s="39" t="s">
        <v>11</v>
      </c>
      <c r="D4" s="39" t="s">
        <v>159</v>
      </c>
      <c r="E4" s="38" t="s">
        <v>12</v>
      </c>
      <c r="F4" s="37" t="s">
        <v>13</v>
      </c>
      <c r="G4" s="37" t="s">
        <v>490</v>
      </c>
      <c r="H4" s="37" t="s">
        <v>16</v>
      </c>
      <c r="I4" s="37" t="s">
        <v>17</v>
      </c>
      <c r="J4" s="37" t="s">
        <v>489</v>
      </c>
    </row>
    <row r="5" spans="1:11" ht="90.95" customHeight="1" x14ac:dyDescent="0.2">
      <c r="A5" s="36" t="s">
        <v>85</v>
      </c>
      <c r="B5" s="35" t="s">
        <v>24</v>
      </c>
      <c r="C5" s="35" t="s">
        <v>86</v>
      </c>
      <c r="D5" s="35" t="s">
        <v>157</v>
      </c>
      <c r="E5" s="34" t="s">
        <v>26</v>
      </c>
      <c r="F5" s="36" t="s">
        <v>455</v>
      </c>
      <c r="G5" s="36" t="s">
        <v>412</v>
      </c>
      <c r="H5" s="36" t="s">
        <v>411</v>
      </c>
      <c r="I5" s="36" t="s">
        <v>488</v>
      </c>
      <c r="J5" s="36" t="s">
        <v>488</v>
      </c>
      <c r="K5" s="177" t="s">
        <v>518</v>
      </c>
    </row>
    <row r="6" spans="1:11" ht="90.95" customHeight="1" x14ac:dyDescent="0.2">
      <c r="A6" s="36" t="s">
        <v>88</v>
      </c>
      <c r="B6" s="35" t="s">
        <v>24</v>
      </c>
      <c r="C6" s="35" t="s">
        <v>89</v>
      </c>
      <c r="D6" s="35" t="s">
        <v>157</v>
      </c>
      <c r="E6" s="34" t="s">
        <v>26</v>
      </c>
      <c r="F6" s="36" t="s">
        <v>455</v>
      </c>
      <c r="G6" s="36" t="s">
        <v>409</v>
      </c>
      <c r="H6" s="36" t="s">
        <v>408</v>
      </c>
      <c r="I6" s="36" t="s">
        <v>487</v>
      </c>
      <c r="J6" s="36" t="s">
        <v>486</v>
      </c>
      <c r="K6" s="173"/>
    </row>
    <row r="7" spans="1:11" ht="51.95" customHeight="1" x14ac:dyDescent="0.2">
      <c r="A7" s="36" t="s">
        <v>91</v>
      </c>
      <c r="B7" s="35" t="s">
        <v>24</v>
      </c>
      <c r="C7" s="35" t="s">
        <v>92</v>
      </c>
      <c r="D7" s="35" t="s">
        <v>157</v>
      </c>
      <c r="E7" s="34" t="s">
        <v>26</v>
      </c>
      <c r="F7" s="36" t="s">
        <v>455</v>
      </c>
      <c r="G7" s="36" t="s">
        <v>405</v>
      </c>
      <c r="H7" s="36" t="s">
        <v>404</v>
      </c>
      <c r="I7" s="36" t="s">
        <v>485</v>
      </c>
      <c r="J7" s="36" t="s">
        <v>484</v>
      </c>
      <c r="K7" s="173"/>
    </row>
    <row r="8" spans="1:11" ht="117" customHeight="1" x14ac:dyDescent="0.2">
      <c r="A8" s="36" t="s">
        <v>71</v>
      </c>
      <c r="B8" s="35" t="s">
        <v>24</v>
      </c>
      <c r="C8" s="35" t="s">
        <v>72</v>
      </c>
      <c r="D8" s="35" t="s">
        <v>157</v>
      </c>
      <c r="E8" s="34" t="s">
        <v>26</v>
      </c>
      <c r="F8" s="36" t="s">
        <v>424</v>
      </c>
      <c r="G8" s="36" t="s">
        <v>401</v>
      </c>
      <c r="H8" s="36" t="s">
        <v>401</v>
      </c>
      <c r="I8" s="36" t="s">
        <v>483</v>
      </c>
      <c r="J8" s="36" t="s">
        <v>482</v>
      </c>
      <c r="K8" s="173"/>
    </row>
    <row r="9" spans="1:11" ht="143.1" customHeight="1" x14ac:dyDescent="0.2">
      <c r="A9" s="36" t="s">
        <v>97</v>
      </c>
      <c r="B9" s="35" t="s">
        <v>24</v>
      </c>
      <c r="C9" s="35" t="s">
        <v>98</v>
      </c>
      <c r="D9" s="35" t="s">
        <v>157</v>
      </c>
      <c r="E9" s="34" t="s">
        <v>26</v>
      </c>
      <c r="F9" s="36" t="s">
        <v>424</v>
      </c>
      <c r="G9" s="36" t="s">
        <v>397</v>
      </c>
      <c r="H9" s="36" t="s">
        <v>397</v>
      </c>
      <c r="I9" s="36" t="s">
        <v>480</v>
      </c>
      <c r="J9" s="36" t="s">
        <v>481</v>
      </c>
      <c r="K9" s="173"/>
    </row>
    <row r="10" spans="1:11" ht="143.1" customHeight="1" x14ac:dyDescent="0.2">
      <c r="A10" s="36" t="s">
        <v>109</v>
      </c>
      <c r="B10" s="35" t="s">
        <v>24</v>
      </c>
      <c r="C10" s="35" t="s">
        <v>110</v>
      </c>
      <c r="D10" s="35" t="s">
        <v>157</v>
      </c>
      <c r="E10" s="34" t="s">
        <v>26</v>
      </c>
      <c r="F10" s="36" t="s">
        <v>424</v>
      </c>
      <c r="G10" s="36" t="s">
        <v>397</v>
      </c>
      <c r="H10" s="36" t="s">
        <v>397</v>
      </c>
      <c r="I10" s="36" t="s">
        <v>480</v>
      </c>
      <c r="J10" s="36" t="s">
        <v>479</v>
      </c>
      <c r="K10" s="174"/>
    </row>
    <row r="11" spans="1:11" ht="51.95" customHeight="1" x14ac:dyDescent="0.2">
      <c r="A11" s="137" t="s">
        <v>94</v>
      </c>
      <c r="B11" s="138" t="s">
        <v>24</v>
      </c>
      <c r="C11" s="138" t="s">
        <v>95</v>
      </c>
      <c r="D11" s="138" t="s">
        <v>157</v>
      </c>
      <c r="E11" s="139" t="s">
        <v>26</v>
      </c>
      <c r="F11" s="137" t="s">
        <v>455</v>
      </c>
      <c r="G11" s="137" t="s">
        <v>394</v>
      </c>
      <c r="H11" s="137" t="s">
        <v>393</v>
      </c>
      <c r="I11" s="137" t="s">
        <v>478</v>
      </c>
      <c r="J11" s="137" t="s">
        <v>477</v>
      </c>
      <c r="K11" s="178" t="s">
        <v>510</v>
      </c>
    </row>
    <row r="12" spans="1:11" ht="51.95" customHeight="1" x14ac:dyDescent="0.2">
      <c r="A12" s="137" t="s">
        <v>130</v>
      </c>
      <c r="B12" s="138" t="s">
        <v>24</v>
      </c>
      <c r="C12" s="138" t="s">
        <v>131</v>
      </c>
      <c r="D12" s="138" t="s">
        <v>157</v>
      </c>
      <c r="E12" s="139" t="s">
        <v>26</v>
      </c>
      <c r="F12" s="137" t="s">
        <v>476</v>
      </c>
      <c r="G12" s="137" t="s">
        <v>389</v>
      </c>
      <c r="H12" s="137" t="s">
        <v>388</v>
      </c>
      <c r="I12" s="137" t="s">
        <v>475</v>
      </c>
      <c r="J12" s="137" t="s">
        <v>474</v>
      </c>
      <c r="K12" s="173"/>
    </row>
    <row r="13" spans="1:11" ht="26.1" customHeight="1" x14ac:dyDescent="0.2">
      <c r="A13" s="137" t="s">
        <v>30</v>
      </c>
      <c r="B13" s="138" t="s">
        <v>31</v>
      </c>
      <c r="C13" s="138" t="s">
        <v>32</v>
      </c>
      <c r="D13" s="138" t="s">
        <v>208</v>
      </c>
      <c r="E13" s="139" t="s">
        <v>33</v>
      </c>
      <c r="F13" s="137" t="s">
        <v>426</v>
      </c>
      <c r="G13" s="137" t="s">
        <v>473</v>
      </c>
      <c r="H13" s="137" t="s">
        <v>472</v>
      </c>
      <c r="I13" s="137" t="s">
        <v>471</v>
      </c>
      <c r="J13" s="137" t="s">
        <v>470</v>
      </c>
      <c r="K13" s="173"/>
    </row>
    <row r="14" spans="1:11" ht="117" customHeight="1" x14ac:dyDescent="0.2">
      <c r="A14" s="137" t="s">
        <v>117</v>
      </c>
      <c r="B14" s="138" t="s">
        <v>24</v>
      </c>
      <c r="C14" s="138" t="s">
        <v>118</v>
      </c>
      <c r="D14" s="138" t="s">
        <v>163</v>
      </c>
      <c r="E14" s="139" t="s">
        <v>26</v>
      </c>
      <c r="F14" s="137" t="s">
        <v>455</v>
      </c>
      <c r="G14" s="137" t="s">
        <v>380</v>
      </c>
      <c r="H14" s="137" t="s">
        <v>379</v>
      </c>
      <c r="I14" s="137" t="s">
        <v>469</v>
      </c>
      <c r="J14" s="137" t="s">
        <v>468</v>
      </c>
      <c r="K14" s="173"/>
    </row>
    <row r="15" spans="1:11" ht="26.1" customHeight="1" x14ac:dyDescent="0.2">
      <c r="A15" s="137" t="s">
        <v>66</v>
      </c>
      <c r="B15" s="138" t="s">
        <v>24</v>
      </c>
      <c r="C15" s="138" t="s">
        <v>67</v>
      </c>
      <c r="D15" s="138" t="s">
        <v>189</v>
      </c>
      <c r="E15" s="139" t="s">
        <v>26</v>
      </c>
      <c r="F15" s="137" t="s">
        <v>424</v>
      </c>
      <c r="G15" s="137" t="s">
        <v>376</v>
      </c>
      <c r="H15" s="137" t="s">
        <v>376</v>
      </c>
      <c r="I15" s="137" t="s">
        <v>467</v>
      </c>
      <c r="J15" s="137" t="s">
        <v>466</v>
      </c>
      <c r="K15" s="173"/>
    </row>
    <row r="16" spans="1:11" ht="65.099999999999994" customHeight="1" x14ac:dyDescent="0.2">
      <c r="A16" s="137" t="s">
        <v>77</v>
      </c>
      <c r="B16" s="138" t="s">
        <v>24</v>
      </c>
      <c r="C16" s="138" t="s">
        <v>78</v>
      </c>
      <c r="D16" s="138" t="s">
        <v>157</v>
      </c>
      <c r="E16" s="139" t="s">
        <v>26</v>
      </c>
      <c r="F16" s="137" t="s">
        <v>424</v>
      </c>
      <c r="G16" s="137" t="s">
        <v>373</v>
      </c>
      <c r="H16" s="137" t="s">
        <v>373</v>
      </c>
      <c r="I16" s="137" t="s">
        <v>465</v>
      </c>
      <c r="J16" s="137" t="s">
        <v>464</v>
      </c>
      <c r="K16" s="173"/>
    </row>
    <row r="17" spans="1:11" ht="26.1" customHeight="1" x14ac:dyDescent="0.2">
      <c r="A17" s="137" t="s">
        <v>35</v>
      </c>
      <c r="B17" s="138" t="s">
        <v>31</v>
      </c>
      <c r="C17" s="138" t="s">
        <v>36</v>
      </c>
      <c r="D17" s="138" t="s">
        <v>208</v>
      </c>
      <c r="E17" s="139" t="s">
        <v>37</v>
      </c>
      <c r="F17" s="137" t="s">
        <v>441</v>
      </c>
      <c r="G17" s="137" t="s">
        <v>463</v>
      </c>
      <c r="H17" s="137" t="s">
        <v>462</v>
      </c>
      <c r="I17" s="137" t="s">
        <v>461</v>
      </c>
      <c r="J17" s="137" t="s">
        <v>460</v>
      </c>
      <c r="K17" s="173"/>
    </row>
    <row r="18" spans="1:11" ht="117" customHeight="1" x14ac:dyDescent="0.2">
      <c r="A18" s="137" t="s">
        <v>74</v>
      </c>
      <c r="B18" s="138" t="s">
        <v>24</v>
      </c>
      <c r="C18" s="138" t="s">
        <v>75</v>
      </c>
      <c r="D18" s="138" t="s">
        <v>157</v>
      </c>
      <c r="E18" s="139" t="s">
        <v>26</v>
      </c>
      <c r="F18" s="137" t="s">
        <v>424</v>
      </c>
      <c r="G18" s="137" t="s">
        <v>370</v>
      </c>
      <c r="H18" s="137" t="s">
        <v>370</v>
      </c>
      <c r="I18" s="137" t="s">
        <v>459</v>
      </c>
      <c r="J18" s="137" t="s">
        <v>458</v>
      </c>
      <c r="K18" s="173"/>
    </row>
    <row r="19" spans="1:11" ht="129.94999999999999" customHeight="1" x14ac:dyDescent="0.2">
      <c r="A19" s="137" t="s">
        <v>23</v>
      </c>
      <c r="B19" s="138" t="s">
        <v>24</v>
      </c>
      <c r="C19" s="138" t="s">
        <v>25</v>
      </c>
      <c r="D19" s="138" t="s">
        <v>157</v>
      </c>
      <c r="E19" s="139" t="s">
        <v>26</v>
      </c>
      <c r="F19" s="137" t="s">
        <v>424</v>
      </c>
      <c r="G19" s="137" t="s">
        <v>362</v>
      </c>
      <c r="H19" s="137" t="s">
        <v>362</v>
      </c>
      <c r="I19" s="137" t="s">
        <v>457</v>
      </c>
      <c r="J19" s="137" t="s">
        <v>456</v>
      </c>
      <c r="K19" s="174"/>
    </row>
    <row r="20" spans="1:11" ht="117" customHeight="1" x14ac:dyDescent="0.2">
      <c r="A20" s="140" t="s">
        <v>120</v>
      </c>
      <c r="B20" s="141" t="s">
        <v>24</v>
      </c>
      <c r="C20" s="141" t="s">
        <v>121</v>
      </c>
      <c r="D20" s="141" t="s">
        <v>163</v>
      </c>
      <c r="E20" s="142" t="s">
        <v>26</v>
      </c>
      <c r="F20" s="140" t="s">
        <v>455</v>
      </c>
      <c r="G20" s="140" t="s">
        <v>358</v>
      </c>
      <c r="H20" s="140" t="s">
        <v>357</v>
      </c>
      <c r="I20" s="140" t="s">
        <v>454</v>
      </c>
      <c r="J20" s="140" t="s">
        <v>453</v>
      </c>
      <c r="K20" s="179" t="s">
        <v>507</v>
      </c>
    </row>
    <row r="21" spans="1:11" ht="24" customHeight="1" x14ac:dyDescent="0.2">
      <c r="A21" s="140" t="s">
        <v>48</v>
      </c>
      <c r="B21" s="141" t="s">
        <v>31</v>
      </c>
      <c r="C21" s="141" t="s">
        <v>49</v>
      </c>
      <c r="D21" s="141" t="s">
        <v>208</v>
      </c>
      <c r="E21" s="142" t="s">
        <v>33</v>
      </c>
      <c r="F21" s="140" t="s">
        <v>426</v>
      </c>
      <c r="G21" s="140" t="s">
        <v>452</v>
      </c>
      <c r="H21" s="140" t="s">
        <v>451</v>
      </c>
      <c r="I21" s="140" t="s">
        <v>450</v>
      </c>
      <c r="J21" s="140" t="s">
        <v>449</v>
      </c>
      <c r="K21" s="173"/>
    </row>
    <row r="22" spans="1:11" ht="143.1" customHeight="1" x14ac:dyDescent="0.2">
      <c r="A22" s="140" t="s">
        <v>100</v>
      </c>
      <c r="B22" s="141" t="s">
        <v>24</v>
      </c>
      <c r="C22" s="141" t="s">
        <v>101</v>
      </c>
      <c r="D22" s="141" t="s">
        <v>157</v>
      </c>
      <c r="E22" s="142" t="s">
        <v>26</v>
      </c>
      <c r="F22" s="140" t="s">
        <v>424</v>
      </c>
      <c r="G22" s="140" t="s">
        <v>353</v>
      </c>
      <c r="H22" s="140" t="s">
        <v>353</v>
      </c>
      <c r="I22" s="140" t="s">
        <v>447</v>
      </c>
      <c r="J22" s="140" t="s">
        <v>448</v>
      </c>
      <c r="K22" s="173"/>
    </row>
    <row r="23" spans="1:11" ht="143.1" customHeight="1" x14ac:dyDescent="0.2">
      <c r="A23" s="140" t="s">
        <v>112</v>
      </c>
      <c r="B23" s="141" t="s">
        <v>24</v>
      </c>
      <c r="C23" s="141" t="s">
        <v>113</v>
      </c>
      <c r="D23" s="141" t="s">
        <v>157</v>
      </c>
      <c r="E23" s="142" t="s">
        <v>26</v>
      </c>
      <c r="F23" s="140" t="s">
        <v>424</v>
      </c>
      <c r="G23" s="140" t="s">
        <v>353</v>
      </c>
      <c r="H23" s="140" t="s">
        <v>353</v>
      </c>
      <c r="I23" s="140" t="s">
        <v>447</v>
      </c>
      <c r="J23" s="140" t="s">
        <v>446</v>
      </c>
      <c r="K23" s="173"/>
    </row>
    <row r="24" spans="1:11" ht="26.1" customHeight="1" x14ac:dyDescent="0.2">
      <c r="A24" s="140" t="s">
        <v>42</v>
      </c>
      <c r="B24" s="141" t="s">
        <v>31</v>
      </c>
      <c r="C24" s="141" t="s">
        <v>43</v>
      </c>
      <c r="D24" s="141" t="s">
        <v>208</v>
      </c>
      <c r="E24" s="142" t="s">
        <v>33</v>
      </c>
      <c r="F24" s="140" t="s">
        <v>426</v>
      </c>
      <c r="G24" s="140" t="s">
        <v>445</v>
      </c>
      <c r="H24" s="140" t="s">
        <v>444</v>
      </c>
      <c r="I24" s="140" t="s">
        <v>443</v>
      </c>
      <c r="J24" s="140" t="s">
        <v>442</v>
      </c>
      <c r="K24" s="173"/>
    </row>
    <row r="25" spans="1:11" ht="26.1" customHeight="1" x14ac:dyDescent="0.2">
      <c r="A25" s="140" t="s">
        <v>45</v>
      </c>
      <c r="B25" s="141" t="s">
        <v>31</v>
      </c>
      <c r="C25" s="141" t="s">
        <v>46</v>
      </c>
      <c r="D25" s="141" t="s">
        <v>208</v>
      </c>
      <c r="E25" s="142" t="s">
        <v>37</v>
      </c>
      <c r="F25" s="140" t="s">
        <v>441</v>
      </c>
      <c r="G25" s="140" t="s">
        <v>440</v>
      </c>
      <c r="H25" s="140" t="s">
        <v>439</v>
      </c>
      <c r="I25" s="140" t="s">
        <v>434</v>
      </c>
      <c r="J25" s="140" t="s">
        <v>438</v>
      </c>
      <c r="K25" s="173"/>
    </row>
    <row r="26" spans="1:11" ht="26.1" customHeight="1" x14ac:dyDescent="0.2">
      <c r="A26" s="140" t="s">
        <v>39</v>
      </c>
      <c r="B26" s="141" t="s">
        <v>31</v>
      </c>
      <c r="C26" s="141" t="s">
        <v>40</v>
      </c>
      <c r="D26" s="141" t="s">
        <v>208</v>
      </c>
      <c r="E26" s="142" t="s">
        <v>33</v>
      </c>
      <c r="F26" s="140" t="s">
        <v>426</v>
      </c>
      <c r="G26" s="140" t="s">
        <v>437</v>
      </c>
      <c r="H26" s="140" t="s">
        <v>436</v>
      </c>
      <c r="I26" s="140" t="s">
        <v>434</v>
      </c>
      <c r="J26" s="140" t="s">
        <v>435</v>
      </c>
      <c r="K26" s="173"/>
    </row>
    <row r="27" spans="1:11" ht="51.95" customHeight="1" x14ac:dyDescent="0.2">
      <c r="A27" s="140" t="s">
        <v>125</v>
      </c>
      <c r="B27" s="141" t="s">
        <v>24</v>
      </c>
      <c r="C27" s="141" t="s">
        <v>126</v>
      </c>
      <c r="D27" s="141" t="s">
        <v>157</v>
      </c>
      <c r="E27" s="142" t="s">
        <v>26</v>
      </c>
      <c r="F27" s="140" t="s">
        <v>424</v>
      </c>
      <c r="G27" s="140" t="s">
        <v>342</v>
      </c>
      <c r="H27" s="140" t="s">
        <v>342</v>
      </c>
      <c r="I27" s="140" t="s">
        <v>434</v>
      </c>
      <c r="J27" s="140" t="s">
        <v>433</v>
      </c>
      <c r="K27" s="173"/>
    </row>
    <row r="28" spans="1:11" ht="65.099999999999994" customHeight="1" x14ac:dyDescent="0.2">
      <c r="A28" s="140" t="s">
        <v>80</v>
      </c>
      <c r="B28" s="141" t="s">
        <v>24</v>
      </c>
      <c r="C28" s="141" t="s">
        <v>81</v>
      </c>
      <c r="D28" s="141" t="s">
        <v>157</v>
      </c>
      <c r="E28" s="142" t="s">
        <v>26</v>
      </c>
      <c r="F28" s="140" t="s">
        <v>424</v>
      </c>
      <c r="G28" s="140" t="s">
        <v>328</v>
      </c>
      <c r="H28" s="140" t="s">
        <v>328</v>
      </c>
      <c r="I28" s="140" t="s">
        <v>432</v>
      </c>
      <c r="J28" s="140" t="s">
        <v>431</v>
      </c>
      <c r="K28" s="173"/>
    </row>
    <row r="29" spans="1:11" ht="24" customHeight="1" x14ac:dyDescent="0.2">
      <c r="A29" s="140" t="s">
        <v>55</v>
      </c>
      <c r="B29" s="141" t="s">
        <v>24</v>
      </c>
      <c r="C29" s="141" t="s">
        <v>56</v>
      </c>
      <c r="D29" s="141" t="s">
        <v>193</v>
      </c>
      <c r="E29" s="142" t="s">
        <v>53</v>
      </c>
      <c r="F29" s="140" t="s">
        <v>426</v>
      </c>
      <c r="G29" s="140" t="s">
        <v>325</v>
      </c>
      <c r="H29" s="140" t="s">
        <v>324</v>
      </c>
      <c r="I29" s="140" t="s">
        <v>430</v>
      </c>
      <c r="J29" s="140" t="s">
        <v>429</v>
      </c>
      <c r="K29" s="173"/>
    </row>
    <row r="30" spans="1:11" ht="24" customHeight="1" x14ac:dyDescent="0.2">
      <c r="A30" s="140" t="s">
        <v>51</v>
      </c>
      <c r="B30" s="141" t="s">
        <v>24</v>
      </c>
      <c r="C30" s="141" t="s">
        <v>52</v>
      </c>
      <c r="D30" s="141" t="s">
        <v>193</v>
      </c>
      <c r="E30" s="142" t="s">
        <v>53</v>
      </c>
      <c r="F30" s="140" t="s">
        <v>426</v>
      </c>
      <c r="G30" s="140" t="s">
        <v>321</v>
      </c>
      <c r="H30" s="140" t="s">
        <v>320</v>
      </c>
      <c r="I30" s="140" t="s">
        <v>428</v>
      </c>
      <c r="J30" s="140" t="s">
        <v>427</v>
      </c>
      <c r="K30" s="173"/>
    </row>
    <row r="31" spans="1:11" ht="24" customHeight="1" x14ac:dyDescent="0.2">
      <c r="A31" s="140" t="s">
        <v>58</v>
      </c>
      <c r="B31" s="141" t="s">
        <v>24</v>
      </c>
      <c r="C31" s="141" t="s">
        <v>59</v>
      </c>
      <c r="D31" s="141" t="s">
        <v>193</v>
      </c>
      <c r="E31" s="142" t="s">
        <v>53</v>
      </c>
      <c r="F31" s="140" t="s">
        <v>426</v>
      </c>
      <c r="G31" s="140" t="s">
        <v>317</v>
      </c>
      <c r="H31" s="140" t="s">
        <v>316</v>
      </c>
      <c r="I31" s="140" t="s">
        <v>425</v>
      </c>
      <c r="J31" s="140" t="s">
        <v>422</v>
      </c>
      <c r="K31" s="173"/>
    </row>
    <row r="32" spans="1:11" ht="26.1" customHeight="1" x14ac:dyDescent="0.2">
      <c r="A32" s="140" t="s">
        <v>63</v>
      </c>
      <c r="B32" s="141" t="s">
        <v>24</v>
      </c>
      <c r="C32" s="141" t="s">
        <v>64</v>
      </c>
      <c r="D32" s="141" t="s">
        <v>189</v>
      </c>
      <c r="E32" s="142" t="s">
        <v>26</v>
      </c>
      <c r="F32" s="140" t="s">
        <v>424</v>
      </c>
      <c r="G32" s="140" t="s">
        <v>423</v>
      </c>
      <c r="H32" s="140" t="s">
        <v>423</v>
      </c>
      <c r="I32" s="140" t="s">
        <v>423</v>
      </c>
      <c r="J32" s="140" t="s">
        <v>422</v>
      </c>
      <c r="K32" s="174"/>
    </row>
    <row r="33" spans="1:10" x14ac:dyDescent="0.2">
      <c r="A33" s="21"/>
      <c r="B33" s="21"/>
      <c r="C33" s="21"/>
      <c r="D33" s="21"/>
      <c r="E33" s="21"/>
      <c r="F33" s="21"/>
      <c r="G33" s="21"/>
      <c r="H33" s="21"/>
      <c r="I33" s="21"/>
      <c r="J33" s="21"/>
    </row>
    <row r="34" spans="1:10" x14ac:dyDescent="0.2">
      <c r="A34" s="154" t="s">
        <v>136</v>
      </c>
      <c r="B34" s="154"/>
      <c r="C34" s="154"/>
      <c r="D34" s="20" t="s">
        <v>137</v>
      </c>
      <c r="E34" s="19"/>
      <c r="F34" s="149" t="s">
        <v>138</v>
      </c>
      <c r="G34" s="154"/>
      <c r="H34" s="155">
        <v>7746687.1699999999</v>
      </c>
      <c r="I34" s="154"/>
      <c r="J34" s="154"/>
    </row>
    <row r="35" spans="1:10" x14ac:dyDescent="0.2">
      <c r="A35" s="154" t="s">
        <v>139</v>
      </c>
      <c r="B35" s="154"/>
      <c r="C35" s="154"/>
      <c r="D35" s="20"/>
      <c r="E35" s="19"/>
      <c r="F35" s="149" t="s">
        <v>140</v>
      </c>
      <c r="G35" s="154"/>
      <c r="H35" s="155">
        <v>1490964.3</v>
      </c>
      <c r="I35" s="154"/>
      <c r="J35" s="154"/>
    </row>
    <row r="36" spans="1:10" x14ac:dyDescent="0.2">
      <c r="A36" s="154" t="s">
        <v>141</v>
      </c>
      <c r="B36" s="154"/>
      <c r="C36" s="154"/>
      <c r="D36" s="20" t="s">
        <v>142</v>
      </c>
      <c r="E36" s="19"/>
      <c r="F36" s="149" t="s">
        <v>143</v>
      </c>
      <c r="G36" s="154"/>
      <c r="H36" s="155">
        <v>9237651.4700000007</v>
      </c>
      <c r="I36" s="154"/>
      <c r="J36" s="154"/>
    </row>
    <row r="37" spans="1:10" ht="60" customHeight="1" x14ac:dyDescent="0.2">
      <c r="A37" s="18"/>
      <c r="B37" s="18"/>
      <c r="C37" s="18"/>
      <c r="D37" s="18"/>
      <c r="E37" s="18"/>
      <c r="F37" s="18"/>
      <c r="G37" s="18"/>
      <c r="H37" s="18"/>
      <c r="I37" s="18"/>
      <c r="J37" s="18"/>
    </row>
    <row r="38" spans="1:10" ht="69.95" customHeight="1" x14ac:dyDescent="0.2">
      <c r="A38" s="156" t="s">
        <v>144</v>
      </c>
      <c r="B38" s="151"/>
      <c r="C38" s="151"/>
      <c r="D38" s="151"/>
      <c r="E38" s="151"/>
      <c r="F38" s="151"/>
      <c r="G38" s="151"/>
      <c r="H38" s="151"/>
      <c r="I38" s="151"/>
      <c r="J38" s="151"/>
    </row>
  </sheetData>
  <mergeCells count="18">
    <mergeCell ref="K5:K10"/>
    <mergeCell ref="K11:K19"/>
    <mergeCell ref="K20:K32"/>
    <mergeCell ref="E1:G1"/>
    <mergeCell ref="H1:J1"/>
    <mergeCell ref="E2:G2"/>
    <mergeCell ref="H2:J2"/>
    <mergeCell ref="A3:J3"/>
    <mergeCell ref="A36:C36"/>
    <mergeCell ref="F36:G36"/>
    <mergeCell ref="H36:J36"/>
    <mergeCell ref="A38:J38"/>
    <mergeCell ref="A34:C34"/>
    <mergeCell ref="F34:G34"/>
    <mergeCell ref="H34:J34"/>
    <mergeCell ref="A35:C35"/>
    <mergeCell ref="F35:G35"/>
    <mergeCell ref="H35:J35"/>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2"/>
  <sheetViews>
    <sheetView topLeftCell="A7" zoomScale="70" zoomScaleNormal="70" workbookViewId="0">
      <selection activeCell="D22" sqref="D22"/>
    </sheetView>
  </sheetViews>
  <sheetFormatPr defaultRowHeight="15" x14ac:dyDescent="0.25"/>
  <cols>
    <col min="1" max="1" width="9" style="54"/>
    <col min="2" max="2" width="41.875" style="54" bestFit="1" customWidth="1"/>
    <col min="3" max="3" width="22" style="54" bestFit="1" customWidth="1"/>
    <col min="4" max="4" width="10.25" style="54" bestFit="1" customWidth="1"/>
    <col min="5" max="16384" width="9" style="54"/>
  </cols>
  <sheetData>
    <row r="1" spans="1:5" ht="76.5" customHeight="1" x14ac:dyDescent="0.25">
      <c r="A1" s="55"/>
      <c r="B1" s="55"/>
      <c r="C1" s="55"/>
      <c r="D1" s="55"/>
      <c r="E1" s="55"/>
    </row>
    <row r="2" spans="1:5" x14ac:dyDescent="0.25">
      <c r="A2" s="55"/>
      <c r="B2" s="180" t="s">
        <v>523</v>
      </c>
      <c r="C2" s="180"/>
      <c r="D2" s="180"/>
      <c r="E2" s="88"/>
    </row>
    <row r="3" spans="1:5" x14ac:dyDescent="0.25">
      <c r="A3" s="55"/>
      <c r="B3" s="180" t="s">
        <v>522</v>
      </c>
      <c r="C3" s="180"/>
      <c r="D3" s="180"/>
      <c r="E3" s="88"/>
    </row>
    <row r="4" spans="1:5" x14ac:dyDescent="0.25">
      <c r="A4" s="55"/>
      <c r="B4" s="180" t="s">
        <v>521</v>
      </c>
      <c r="C4" s="180"/>
      <c r="D4" s="180"/>
      <c r="E4" s="88"/>
    </row>
    <row r="5" spans="1:5" x14ac:dyDescent="0.25">
      <c r="A5" s="55"/>
      <c r="B5" s="180" t="s">
        <v>520</v>
      </c>
      <c r="C5" s="180"/>
      <c r="D5" s="180"/>
      <c r="E5" s="88"/>
    </row>
    <row r="6" spans="1:5" ht="15.75" x14ac:dyDescent="0.25">
      <c r="A6" s="55"/>
      <c r="B6" s="87"/>
      <c r="C6" s="86"/>
      <c r="D6" s="86"/>
      <c r="E6" s="85"/>
    </row>
    <row r="7" spans="1:5" x14ac:dyDescent="0.25">
      <c r="A7" s="55"/>
      <c r="B7" s="180" t="s">
        <v>519</v>
      </c>
      <c r="C7" s="180"/>
      <c r="D7" s="180"/>
      <c r="E7" s="180"/>
    </row>
    <row r="8" spans="1:5" x14ac:dyDescent="0.25">
      <c r="A8" s="55"/>
      <c r="B8" s="55"/>
      <c r="C8" s="57"/>
      <c r="D8" s="84">
        <v>45012</v>
      </c>
      <c r="E8" s="55"/>
    </row>
    <row r="9" spans="1:5" ht="15.75" thickBot="1" x14ac:dyDescent="0.3">
      <c r="A9" s="55"/>
      <c r="B9" s="55"/>
      <c r="C9" s="55"/>
      <c r="D9" s="55"/>
      <c r="E9" s="55"/>
    </row>
    <row r="10" spans="1:5" x14ac:dyDescent="0.25">
      <c r="A10" s="55"/>
      <c r="B10" s="83" t="s">
        <v>518</v>
      </c>
      <c r="C10" s="82" t="s">
        <v>517</v>
      </c>
      <c r="D10" s="81">
        <f>SUM(D11:D13)</f>
        <v>6.54E-2</v>
      </c>
      <c r="E10" s="55"/>
    </row>
    <row r="11" spans="1:5" x14ac:dyDescent="0.25">
      <c r="A11" s="55"/>
      <c r="B11" s="77" t="s">
        <v>516</v>
      </c>
      <c r="C11" s="76" t="s">
        <v>515</v>
      </c>
      <c r="D11" s="75">
        <v>0.01</v>
      </c>
      <c r="E11" s="55"/>
    </row>
    <row r="12" spans="1:5" x14ac:dyDescent="0.25">
      <c r="A12" s="55"/>
      <c r="B12" s="74" t="s">
        <v>514</v>
      </c>
      <c r="C12" s="73" t="s">
        <v>513</v>
      </c>
      <c r="D12" s="72">
        <v>5.2900000000000003E-2</v>
      </c>
      <c r="E12" s="55"/>
    </row>
    <row r="13" spans="1:5" x14ac:dyDescent="0.25">
      <c r="A13" s="55"/>
      <c r="B13" s="77" t="s">
        <v>512</v>
      </c>
      <c r="C13" s="76" t="s">
        <v>511</v>
      </c>
      <c r="D13" s="75">
        <v>2.5000000000000001E-3</v>
      </c>
      <c r="E13" s="55"/>
    </row>
    <row r="14" spans="1:5" x14ac:dyDescent="0.25">
      <c r="A14" s="55"/>
      <c r="B14" s="80" t="s">
        <v>510</v>
      </c>
      <c r="C14" s="79" t="s">
        <v>508</v>
      </c>
      <c r="D14" s="78">
        <f>SUM(D15:D15)</f>
        <v>0.08</v>
      </c>
      <c r="E14" s="55"/>
    </row>
    <row r="15" spans="1:5" x14ac:dyDescent="0.25">
      <c r="A15" s="55"/>
      <c r="B15" s="77" t="s">
        <v>509</v>
      </c>
      <c r="C15" s="76" t="s">
        <v>508</v>
      </c>
      <c r="D15" s="75">
        <v>0.08</v>
      </c>
      <c r="E15" s="55"/>
    </row>
    <row r="16" spans="1:5" x14ac:dyDescent="0.25">
      <c r="A16" s="55"/>
      <c r="B16" s="80" t="s">
        <v>507</v>
      </c>
      <c r="C16" s="79" t="s">
        <v>505</v>
      </c>
      <c r="D16" s="78">
        <f>SUM(D17:D17)</f>
        <v>1.01E-2</v>
      </c>
      <c r="E16" s="55"/>
    </row>
    <row r="17" spans="1:5" x14ac:dyDescent="0.25">
      <c r="A17" s="55"/>
      <c r="B17" s="77" t="s">
        <v>506</v>
      </c>
      <c r="C17" s="76" t="s">
        <v>505</v>
      </c>
      <c r="D17" s="75">
        <v>1.01E-2</v>
      </c>
      <c r="E17" s="55"/>
    </row>
    <row r="18" spans="1:5" x14ac:dyDescent="0.25">
      <c r="A18" s="55"/>
      <c r="B18" s="80" t="s">
        <v>504</v>
      </c>
      <c r="C18" s="79" t="s">
        <v>503</v>
      </c>
      <c r="D18" s="78">
        <f>SUM(D19:D22)</f>
        <v>5.6499999999999995E-2</v>
      </c>
      <c r="E18" s="55"/>
    </row>
    <row r="19" spans="1:5" x14ac:dyDescent="0.25">
      <c r="A19" s="55"/>
      <c r="B19" s="77" t="s">
        <v>502</v>
      </c>
      <c r="C19" s="76" t="s">
        <v>501</v>
      </c>
      <c r="D19" s="75">
        <v>6.4999999999999997E-3</v>
      </c>
      <c r="E19" s="55"/>
    </row>
    <row r="20" spans="1:5" x14ac:dyDescent="0.25">
      <c r="A20" s="55"/>
      <c r="B20" s="74" t="s">
        <v>500</v>
      </c>
      <c r="C20" s="73" t="s">
        <v>499</v>
      </c>
      <c r="D20" s="72">
        <v>0.03</v>
      </c>
      <c r="E20" s="55"/>
    </row>
    <row r="21" spans="1:5" x14ac:dyDescent="0.25">
      <c r="A21" s="55"/>
      <c r="B21" s="74" t="s">
        <v>498</v>
      </c>
      <c r="C21" s="73" t="s">
        <v>497</v>
      </c>
      <c r="D21" s="72">
        <v>0.02</v>
      </c>
      <c r="E21" s="55"/>
    </row>
    <row r="22" spans="1:5" ht="15.75" thickBot="1" x14ac:dyDescent="0.3">
      <c r="A22" s="55"/>
      <c r="B22" s="71" t="s">
        <v>496</v>
      </c>
      <c r="C22" s="70" t="s">
        <v>495</v>
      </c>
      <c r="D22" s="69">
        <v>0</v>
      </c>
      <c r="E22" s="55"/>
    </row>
    <row r="23" spans="1:5" ht="15.75" thickBot="1" x14ac:dyDescent="0.3">
      <c r="A23" s="55"/>
      <c r="B23" s="68"/>
      <c r="C23" s="67" t="s">
        <v>494</v>
      </c>
      <c r="D23" s="66">
        <f>(((1+D10)*(1+D14)*(1+D16))/(1-D18))-1</f>
        <v>0.231853082352941</v>
      </c>
      <c r="E23" s="55"/>
    </row>
    <row r="24" spans="1:5" ht="15.75" thickBot="1" x14ac:dyDescent="0.3">
      <c r="A24" s="55"/>
      <c r="B24" s="65"/>
      <c r="C24" s="64"/>
      <c r="D24" s="63">
        <f>ROUND(D23,4)</f>
        <v>0.2319</v>
      </c>
      <c r="E24" s="62"/>
    </row>
    <row r="25" spans="1:5" x14ac:dyDescent="0.25">
      <c r="A25" s="55"/>
      <c r="B25" s="60" t="s">
        <v>493</v>
      </c>
      <c r="C25" s="61"/>
      <c r="D25" s="59"/>
      <c r="E25" s="59"/>
    </row>
    <row r="26" spans="1:5" x14ac:dyDescent="0.25">
      <c r="A26" s="55"/>
      <c r="B26" s="60" t="s">
        <v>492</v>
      </c>
      <c r="C26" s="59"/>
      <c r="D26" s="58"/>
      <c r="E26" s="56"/>
    </row>
    <row r="27" spans="1:5" x14ac:dyDescent="0.25">
      <c r="A27" s="55"/>
      <c r="B27" s="57"/>
      <c r="C27" s="56"/>
      <c r="D27" s="56"/>
      <c r="E27" s="56"/>
    </row>
    <row r="28" spans="1:5" x14ac:dyDescent="0.25">
      <c r="A28" s="55"/>
      <c r="B28" s="57"/>
      <c r="C28" s="56"/>
      <c r="D28" s="56"/>
      <c r="E28" s="56"/>
    </row>
    <row r="29" spans="1:5" x14ac:dyDescent="0.25">
      <c r="A29" s="55"/>
      <c r="B29" s="57"/>
      <c r="C29" s="56"/>
      <c r="D29" s="56"/>
      <c r="E29" s="55"/>
    </row>
    <row r="30" spans="1:5" x14ac:dyDescent="0.25">
      <c r="A30" s="55"/>
      <c r="B30" s="55"/>
      <c r="C30" s="55"/>
      <c r="D30" s="55"/>
      <c r="E30" s="55"/>
    </row>
    <row r="31" spans="1:5" x14ac:dyDescent="0.25">
      <c r="A31" s="55"/>
      <c r="B31" s="55"/>
      <c r="C31" s="55"/>
      <c r="D31" s="55"/>
      <c r="E31" s="55"/>
    </row>
    <row r="32" spans="1:5" x14ac:dyDescent="0.25">
      <c r="B32" s="55"/>
      <c r="C32" s="55"/>
      <c r="D32" s="55"/>
    </row>
  </sheetData>
  <mergeCells count="5">
    <mergeCell ref="B2:D2"/>
    <mergeCell ref="B3:D3"/>
    <mergeCell ref="B4:D4"/>
    <mergeCell ref="B5:D5"/>
    <mergeCell ref="B7:E7"/>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shapeId="5121" r:id="rId3">
          <objectPr defaultSize="0" autoPict="0" r:id="rId4">
            <anchor moveWithCells="1" sizeWithCells="1">
              <from>
                <xdr:col>1</xdr:col>
                <xdr:colOff>2447925</xdr:colOff>
                <xdr:row>0</xdr:row>
                <xdr:rowOff>0</xdr:rowOff>
              </from>
              <to>
                <xdr:col>2</xdr:col>
                <xdr:colOff>66675</xdr:colOff>
                <xdr:row>0</xdr:row>
                <xdr:rowOff>933450</xdr:rowOff>
              </to>
            </anchor>
          </objectPr>
        </oleObject>
      </mc:Choice>
      <mc:Fallback>
        <oleObject shapeId="5121" r:id="rId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2"/>
  <sheetViews>
    <sheetView zoomScale="85" zoomScaleNormal="85" workbookViewId="0">
      <selection activeCell="C21" sqref="C21"/>
    </sheetView>
  </sheetViews>
  <sheetFormatPr defaultRowHeight="15" x14ac:dyDescent="0.25"/>
  <cols>
    <col min="1" max="1" width="9" style="54"/>
    <col min="2" max="2" width="41.875" style="54" bestFit="1" customWidth="1"/>
    <col min="3" max="3" width="22" style="54" bestFit="1" customWidth="1"/>
    <col min="4" max="4" width="10.25" style="54" bestFit="1" customWidth="1"/>
    <col min="5" max="16384" width="9" style="54"/>
  </cols>
  <sheetData>
    <row r="1" spans="1:5" ht="76.5" customHeight="1" x14ac:dyDescent="0.25">
      <c r="A1" s="55"/>
      <c r="B1" s="55"/>
      <c r="C1" s="55"/>
      <c r="D1" s="55"/>
      <c r="E1" s="55"/>
    </row>
    <row r="2" spans="1:5" x14ac:dyDescent="0.25">
      <c r="A2" s="55"/>
      <c r="B2" s="180" t="s">
        <v>523</v>
      </c>
      <c r="C2" s="180"/>
      <c r="D2" s="180"/>
      <c r="E2" s="88"/>
    </row>
    <row r="3" spans="1:5" x14ac:dyDescent="0.25">
      <c r="A3" s="55"/>
      <c r="B3" s="180" t="s">
        <v>522</v>
      </c>
      <c r="C3" s="180"/>
      <c r="D3" s="180"/>
      <c r="E3" s="88"/>
    </row>
    <row r="4" spans="1:5" x14ac:dyDescent="0.25">
      <c r="A4" s="55"/>
      <c r="B4" s="180" t="s">
        <v>521</v>
      </c>
      <c r="C4" s="180"/>
      <c r="D4" s="180"/>
      <c r="E4" s="88"/>
    </row>
    <row r="5" spans="1:5" x14ac:dyDescent="0.25">
      <c r="A5" s="55"/>
      <c r="B5" s="180" t="s">
        <v>520</v>
      </c>
      <c r="C5" s="180"/>
      <c r="D5" s="180"/>
      <c r="E5" s="88"/>
    </row>
    <row r="6" spans="1:5" ht="15.75" x14ac:dyDescent="0.25">
      <c r="A6" s="55"/>
      <c r="B6" s="87"/>
      <c r="C6" s="86"/>
      <c r="D6" s="86"/>
      <c r="E6" s="85"/>
    </row>
    <row r="7" spans="1:5" x14ac:dyDescent="0.25">
      <c r="A7" s="55"/>
      <c r="B7" s="180" t="s">
        <v>519</v>
      </c>
      <c r="C7" s="180"/>
      <c r="D7" s="180"/>
      <c r="E7" s="180"/>
    </row>
    <row r="8" spans="1:5" x14ac:dyDescent="0.25">
      <c r="A8" s="55"/>
      <c r="B8" s="55"/>
      <c r="C8" s="57"/>
      <c r="D8" s="84">
        <v>45012</v>
      </c>
      <c r="E8" s="55"/>
    </row>
    <row r="9" spans="1:5" ht="15.75" thickBot="1" x14ac:dyDescent="0.3">
      <c r="A9" s="55"/>
      <c r="B9" s="55"/>
      <c r="C9" s="55"/>
      <c r="D9" s="55"/>
      <c r="E9" s="55"/>
    </row>
    <row r="10" spans="1:5" x14ac:dyDescent="0.25">
      <c r="A10" s="55"/>
      <c r="B10" s="83" t="s">
        <v>518</v>
      </c>
      <c r="C10" s="82" t="s">
        <v>517</v>
      </c>
      <c r="D10" s="81">
        <f>SUM(D11:D13)</f>
        <v>4.7800000000000002E-2</v>
      </c>
      <c r="E10" s="55"/>
    </row>
    <row r="11" spans="1:5" x14ac:dyDescent="0.25">
      <c r="A11" s="55"/>
      <c r="B11" s="77" t="s">
        <v>516</v>
      </c>
      <c r="C11" s="76" t="s">
        <v>515</v>
      </c>
      <c r="D11" s="75">
        <v>8.5000000000000006E-3</v>
      </c>
      <c r="E11" s="55"/>
    </row>
    <row r="12" spans="1:5" x14ac:dyDescent="0.25">
      <c r="A12" s="55"/>
      <c r="B12" s="74" t="s">
        <v>514</v>
      </c>
      <c r="C12" s="73" t="s">
        <v>513</v>
      </c>
      <c r="D12" s="72">
        <v>3.4500000000000003E-2</v>
      </c>
      <c r="E12" s="55"/>
    </row>
    <row r="13" spans="1:5" x14ac:dyDescent="0.25">
      <c r="A13" s="55"/>
      <c r="B13" s="77" t="s">
        <v>512</v>
      </c>
      <c r="C13" s="76" t="s">
        <v>511</v>
      </c>
      <c r="D13" s="75">
        <v>4.7999999999999996E-3</v>
      </c>
      <c r="E13" s="55"/>
    </row>
    <row r="14" spans="1:5" x14ac:dyDescent="0.25">
      <c r="A14" s="55"/>
      <c r="B14" s="80" t="s">
        <v>510</v>
      </c>
      <c r="C14" s="79" t="s">
        <v>508</v>
      </c>
      <c r="D14" s="78">
        <f>SUM(D15:D15)</f>
        <v>5.11E-2</v>
      </c>
      <c r="E14" s="55"/>
    </row>
    <row r="15" spans="1:5" x14ac:dyDescent="0.25">
      <c r="A15" s="55"/>
      <c r="B15" s="77" t="s">
        <v>509</v>
      </c>
      <c r="C15" s="76" t="s">
        <v>508</v>
      </c>
      <c r="D15" s="75">
        <v>5.11E-2</v>
      </c>
      <c r="E15" s="55"/>
    </row>
    <row r="16" spans="1:5" x14ac:dyDescent="0.25">
      <c r="A16" s="55"/>
      <c r="B16" s="80" t="s">
        <v>507</v>
      </c>
      <c r="C16" s="79" t="s">
        <v>505</v>
      </c>
      <c r="D16" s="78">
        <f>SUM(D17:D17)</f>
        <v>8.5000000000000006E-3</v>
      </c>
      <c r="E16" s="55"/>
    </row>
    <row r="17" spans="1:5" x14ac:dyDescent="0.25">
      <c r="A17" s="55"/>
      <c r="B17" s="77" t="s">
        <v>506</v>
      </c>
      <c r="C17" s="76" t="s">
        <v>505</v>
      </c>
      <c r="D17" s="75">
        <v>8.5000000000000006E-3</v>
      </c>
      <c r="E17" s="55"/>
    </row>
    <row r="18" spans="1:5" x14ac:dyDescent="0.25">
      <c r="A18" s="55"/>
      <c r="B18" s="80" t="s">
        <v>504</v>
      </c>
      <c r="C18" s="79" t="s">
        <v>503</v>
      </c>
      <c r="D18" s="78">
        <f>SUM(D19:D22)</f>
        <v>3.6499999999999998E-2</v>
      </c>
      <c r="E18" s="55"/>
    </row>
    <row r="19" spans="1:5" x14ac:dyDescent="0.25">
      <c r="A19" s="55"/>
      <c r="B19" s="77" t="s">
        <v>502</v>
      </c>
      <c r="C19" s="76" t="s">
        <v>501</v>
      </c>
      <c r="D19" s="75">
        <v>6.4999999999999997E-3</v>
      </c>
      <c r="E19" s="55"/>
    </row>
    <row r="20" spans="1:5" x14ac:dyDescent="0.25">
      <c r="A20" s="55"/>
      <c r="B20" s="74" t="s">
        <v>500</v>
      </c>
      <c r="C20" s="73" t="s">
        <v>499</v>
      </c>
      <c r="D20" s="72">
        <v>0.03</v>
      </c>
      <c r="E20" s="55"/>
    </row>
    <row r="21" spans="1:5" x14ac:dyDescent="0.25">
      <c r="A21" s="55"/>
      <c r="B21" s="74" t="s">
        <v>498</v>
      </c>
      <c r="C21" s="89" t="s">
        <v>497</v>
      </c>
      <c r="D21" s="72">
        <v>0</v>
      </c>
      <c r="E21" s="55"/>
    </row>
    <row r="22" spans="1:5" ht="15.75" thickBot="1" x14ac:dyDescent="0.3">
      <c r="A22" s="55"/>
      <c r="B22" s="71" t="s">
        <v>496</v>
      </c>
      <c r="C22" s="70" t="s">
        <v>495</v>
      </c>
      <c r="D22" s="69">
        <v>0</v>
      </c>
      <c r="E22" s="55"/>
    </row>
    <row r="23" spans="1:5" ht="15.75" thickBot="1" x14ac:dyDescent="0.3">
      <c r="A23" s="55"/>
      <c r="B23" s="68"/>
      <c r="C23" s="67" t="s">
        <v>494</v>
      </c>
      <c r="D23" s="66">
        <f>(((1+D10)*(1+D14)*(1+D16))/(1-D18))-1</f>
        <v>0.15278047942916428</v>
      </c>
      <c r="E23" s="55"/>
    </row>
    <row r="24" spans="1:5" ht="15.75" thickBot="1" x14ac:dyDescent="0.3">
      <c r="A24" s="55"/>
      <c r="B24" s="65"/>
      <c r="C24" s="64"/>
      <c r="D24" s="63">
        <f>ROUND(D23,4)</f>
        <v>0.15279999999999999</v>
      </c>
      <c r="E24" s="62"/>
    </row>
    <row r="25" spans="1:5" x14ac:dyDescent="0.25">
      <c r="A25" s="55"/>
      <c r="B25" s="60" t="s">
        <v>493</v>
      </c>
      <c r="C25" s="61"/>
      <c r="D25" s="59"/>
      <c r="E25" s="59"/>
    </row>
    <row r="26" spans="1:5" x14ac:dyDescent="0.25">
      <c r="A26" s="55"/>
      <c r="B26" s="60" t="s">
        <v>492</v>
      </c>
      <c r="C26" s="59"/>
      <c r="D26" s="58"/>
      <c r="E26" s="56"/>
    </row>
    <row r="27" spans="1:5" x14ac:dyDescent="0.25">
      <c r="A27" s="55"/>
      <c r="B27" s="57"/>
      <c r="C27" s="56"/>
      <c r="D27" s="56"/>
      <c r="E27" s="56"/>
    </row>
    <row r="28" spans="1:5" x14ac:dyDescent="0.25">
      <c r="A28" s="55"/>
      <c r="B28" s="57"/>
      <c r="C28" s="56"/>
      <c r="D28" s="56"/>
      <c r="E28" s="56"/>
    </row>
    <row r="29" spans="1:5" x14ac:dyDescent="0.25">
      <c r="A29" s="55"/>
      <c r="B29" s="57"/>
      <c r="C29" s="56"/>
      <c r="D29" s="56"/>
      <c r="E29" s="55"/>
    </row>
    <row r="30" spans="1:5" x14ac:dyDescent="0.25">
      <c r="A30" s="55"/>
      <c r="B30" s="55"/>
      <c r="C30" s="55"/>
      <c r="D30" s="55"/>
      <c r="E30" s="55"/>
    </row>
    <row r="31" spans="1:5" x14ac:dyDescent="0.25">
      <c r="A31" s="55"/>
      <c r="B31" s="55"/>
      <c r="C31" s="55"/>
      <c r="D31" s="55"/>
      <c r="E31" s="55"/>
    </row>
    <row r="32" spans="1:5" x14ac:dyDescent="0.25">
      <c r="B32" s="55"/>
      <c r="C32" s="55"/>
      <c r="D32" s="55"/>
    </row>
  </sheetData>
  <mergeCells count="5">
    <mergeCell ref="B2:D2"/>
    <mergeCell ref="B3:D3"/>
    <mergeCell ref="B4:D4"/>
    <mergeCell ref="B5:D5"/>
    <mergeCell ref="B7:E7"/>
  </mergeCells>
  <pageMargins left="0.511811024" right="0.511811024" top="0.78740157499999996" bottom="0.78740157499999996" header="0.31496062000000002" footer="0.31496062000000002"/>
  <pageSetup paperSize="9" orientation="portrait" r:id="rId1"/>
  <drawing r:id="rId2"/>
  <legacyDrawing r:id="rId3"/>
  <oleObjects>
    <mc:AlternateContent xmlns:mc="http://schemas.openxmlformats.org/markup-compatibility/2006">
      <mc:Choice Requires="x14">
        <oleObject shapeId="6145" r:id="rId4">
          <objectPr defaultSize="0" autoPict="0" r:id="rId5">
            <anchor moveWithCells="1" sizeWithCells="1">
              <from>
                <xdr:col>1</xdr:col>
                <xdr:colOff>2447925</xdr:colOff>
                <xdr:row>0</xdr:row>
                <xdr:rowOff>0</xdr:rowOff>
              </from>
              <to>
                <xdr:col>2</xdr:col>
                <xdr:colOff>66675</xdr:colOff>
                <xdr:row>0</xdr:row>
                <xdr:rowOff>933450</xdr:rowOff>
              </to>
            </anchor>
          </objectPr>
        </oleObject>
      </mc:Choice>
      <mc:Fallback>
        <oleObject shapeId="614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2"/>
  <sheetViews>
    <sheetView topLeftCell="A16" zoomScale="85" zoomScaleNormal="85" workbookViewId="0">
      <selection activeCell="A41" sqref="A41:F41"/>
    </sheetView>
  </sheetViews>
  <sheetFormatPr defaultRowHeight="15" x14ac:dyDescent="0.25"/>
  <cols>
    <col min="1" max="1" width="5.625" style="54" bestFit="1" customWidth="1"/>
    <col min="2" max="2" width="45.125" style="90" customWidth="1"/>
    <col min="3" max="3" width="11.875" style="54" bestFit="1" customWidth="1"/>
    <col min="4" max="4" width="15.125" style="54" bestFit="1" customWidth="1"/>
    <col min="5" max="5" width="11.875" style="54" bestFit="1" customWidth="1"/>
    <col min="6" max="6" width="15.125" style="54" bestFit="1" customWidth="1"/>
    <col min="7" max="16384" width="9" style="54"/>
  </cols>
  <sheetData>
    <row r="1" spans="1:6" ht="72.75" customHeight="1" x14ac:dyDescent="0.25"/>
    <row r="2" spans="1:6" ht="15.75" x14ac:dyDescent="0.25">
      <c r="B2" s="182" t="s">
        <v>523</v>
      </c>
      <c r="C2" s="182"/>
      <c r="D2" s="182"/>
      <c r="E2" s="182"/>
      <c r="F2" s="182"/>
    </row>
    <row r="3" spans="1:6" ht="15.75" x14ac:dyDescent="0.25">
      <c r="B3" s="182" t="s">
        <v>522</v>
      </c>
      <c r="C3" s="182"/>
      <c r="D3" s="182"/>
      <c r="E3" s="182"/>
      <c r="F3" s="182"/>
    </row>
    <row r="4" spans="1:6" ht="15.75" x14ac:dyDescent="0.25">
      <c r="B4" s="182" t="s">
        <v>521</v>
      </c>
      <c r="C4" s="182"/>
      <c r="D4" s="182"/>
      <c r="E4" s="182"/>
      <c r="F4" s="182"/>
    </row>
    <row r="5" spans="1:6" ht="15.75" x14ac:dyDescent="0.25">
      <c r="B5" s="182" t="s">
        <v>520</v>
      </c>
      <c r="C5" s="182"/>
      <c r="D5" s="182"/>
      <c r="E5" s="182"/>
      <c r="F5" s="182"/>
    </row>
    <row r="6" spans="1:6" ht="15.75" x14ac:dyDescent="0.25">
      <c r="A6" s="119"/>
      <c r="B6" s="118"/>
      <c r="C6" s="117"/>
      <c r="D6" s="116"/>
      <c r="E6" s="116"/>
      <c r="F6" s="116"/>
    </row>
    <row r="7" spans="1:6" ht="16.5" thickBot="1" x14ac:dyDescent="0.3">
      <c r="A7" s="183" t="s">
        <v>577</v>
      </c>
      <c r="B7" s="183"/>
      <c r="C7" s="183"/>
      <c r="D7" s="183"/>
      <c r="E7" s="183"/>
      <c r="F7" s="183"/>
    </row>
    <row r="8" spans="1:6" ht="15.75" x14ac:dyDescent="0.25">
      <c r="A8" s="184" t="s">
        <v>576</v>
      </c>
      <c r="B8" s="186" t="s">
        <v>11</v>
      </c>
      <c r="C8" s="188" t="s">
        <v>575</v>
      </c>
      <c r="D8" s="189"/>
      <c r="E8" s="188" t="s">
        <v>574</v>
      </c>
      <c r="F8" s="189"/>
    </row>
    <row r="9" spans="1:6" ht="16.5" thickBot="1" x14ac:dyDescent="0.3">
      <c r="A9" s="185"/>
      <c r="B9" s="187"/>
      <c r="C9" s="115" t="s">
        <v>573</v>
      </c>
      <c r="D9" s="114" t="s">
        <v>572</v>
      </c>
      <c r="E9" s="115" t="s">
        <v>573</v>
      </c>
      <c r="F9" s="114" t="s">
        <v>572</v>
      </c>
    </row>
    <row r="10" spans="1:6" ht="15.75" x14ac:dyDescent="0.25">
      <c r="A10" s="107" t="s">
        <v>516</v>
      </c>
      <c r="B10" s="106" t="s">
        <v>571</v>
      </c>
      <c r="C10" s="105">
        <v>0</v>
      </c>
      <c r="D10" s="104">
        <v>0</v>
      </c>
      <c r="E10" s="105">
        <v>20</v>
      </c>
      <c r="F10" s="104">
        <v>20</v>
      </c>
    </row>
    <row r="11" spans="1:6" ht="15.75" x14ac:dyDescent="0.25">
      <c r="A11" s="103" t="s">
        <v>514</v>
      </c>
      <c r="B11" s="102" t="s">
        <v>570</v>
      </c>
      <c r="C11" s="101">
        <v>1.5</v>
      </c>
      <c r="D11" s="100">
        <v>1.5</v>
      </c>
      <c r="E11" s="101">
        <v>1.5</v>
      </c>
      <c r="F11" s="100">
        <v>1.5</v>
      </c>
    </row>
    <row r="12" spans="1:6" ht="15.75" x14ac:dyDescent="0.25">
      <c r="A12" s="109" t="s">
        <v>512</v>
      </c>
      <c r="B12" s="102" t="s">
        <v>569</v>
      </c>
      <c r="C12" s="101">
        <v>1</v>
      </c>
      <c r="D12" s="100">
        <v>1</v>
      </c>
      <c r="E12" s="101">
        <v>1</v>
      </c>
      <c r="F12" s="100">
        <v>1</v>
      </c>
    </row>
    <row r="13" spans="1:6" ht="15.75" x14ac:dyDescent="0.25">
      <c r="A13" s="109" t="s">
        <v>568</v>
      </c>
      <c r="B13" s="102" t="s">
        <v>567</v>
      </c>
      <c r="C13" s="101">
        <v>0.2</v>
      </c>
      <c r="D13" s="100">
        <v>0.2</v>
      </c>
      <c r="E13" s="101">
        <v>0.2</v>
      </c>
      <c r="F13" s="100">
        <v>0.2</v>
      </c>
    </row>
    <row r="14" spans="1:6" ht="15.75" x14ac:dyDescent="0.25">
      <c r="A14" s="109" t="s">
        <v>566</v>
      </c>
      <c r="B14" s="102" t="s">
        <v>565</v>
      </c>
      <c r="C14" s="101">
        <v>0.6</v>
      </c>
      <c r="D14" s="100">
        <v>0.6</v>
      </c>
      <c r="E14" s="101">
        <v>0.6</v>
      </c>
      <c r="F14" s="100">
        <v>0.6</v>
      </c>
    </row>
    <row r="15" spans="1:6" ht="15.75" x14ac:dyDescent="0.25">
      <c r="A15" s="109" t="s">
        <v>564</v>
      </c>
      <c r="B15" s="102" t="s">
        <v>563</v>
      </c>
      <c r="C15" s="101">
        <v>2.5</v>
      </c>
      <c r="D15" s="100">
        <v>2.5</v>
      </c>
      <c r="E15" s="101">
        <v>2.5</v>
      </c>
      <c r="F15" s="100">
        <v>2.5</v>
      </c>
    </row>
    <row r="16" spans="1:6" ht="15.75" x14ac:dyDescent="0.25">
      <c r="A16" s="109" t="s">
        <v>562</v>
      </c>
      <c r="B16" s="102" t="s">
        <v>561</v>
      </c>
      <c r="C16" s="101">
        <v>3</v>
      </c>
      <c r="D16" s="100">
        <v>3</v>
      </c>
      <c r="E16" s="101">
        <v>3</v>
      </c>
      <c r="F16" s="100">
        <v>3</v>
      </c>
    </row>
    <row r="17" spans="1:6" ht="15.75" x14ac:dyDescent="0.25">
      <c r="A17" s="109" t="s">
        <v>560</v>
      </c>
      <c r="B17" s="102" t="s">
        <v>559</v>
      </c>
      <c r="C17" s="101">
        <v>8</v>
      </c>
      <c r="D17" s="100">
        <v>8</v>
      </c>
      <c r="E17" s="101">
        <v>8</v>
      </c>
      <c r="F17" s="100">
        <v>8</v>
      </c>
    </row>
    <row r="18" spans="1:6" ht="16.5" thickBot="1" x14ac:dyDescent="0.3">
      <c r="A18" s="113" t="s">
        <v>558</v>
      </c>
      <c r="B18" s="112" t="s">
        <v>557</v>
      </c>
      <c r="C18" s="111">
        <v>1</v>
      </c>
      <c r="D18" s="110">
        <v>1</v>
      </c>
      <c r="E18" s="111">
        <v>1</v>
      </c>
      <c r="F18" s="110">
        <v>1</v>
      </c>
    </row>
    <row r="19" spans="1:6" ht="16.5" thickBot="1" x14ac:dyDescent="0.3">
      <c r="A19" s="99" t="s">
        <v>518</v>
      </c>
      <c r="B19" s="108" t="s">
        <v>526</v>
      </c>
      <c r="C19" s="97">
        <f>SUM(C10:C18)</f>
        <v>17.8</v>
      </c>
      <c r="D19" s="96">
        <f>SUM(D10:D18)</f>
        <v>17.8</v>
      </c>
      <c r="E19" s="97">
        <f>SUM(E10:E18)</f>
        <v>37.799999999999997</v>
      </c>
      <c r="F19" s="96">
        <f>SUM(F10:F18)</f>
        <v>37.799999999999997</v>
      </c>
    </row>
    <row r="20" spans="1:6" ht="15.75" x14ac:dyDescent="0.25">
      <c r="A20" s="107" t="s">
        <v>509</v>
      </c>
      <c r="B20" s="106" t="s">
        <v>556</v>
      </c>
      <c r="C20" s="105">
        <v>17.75</v>
      </c>
      <c r="D20" s="104" t="s">
        <v>543</v>
      </c>
      <c r="E20" s="105">
        <v>17.75</v>
      </c>
      <c r="F20" s="104" t="s">
        <v>543</v>
      </c>
    </row>
    <row r="21" spans="1:6" ht="15.75" x14ac:dyDescent="0.25">
      <c r="A21" s="103" t="s">
        <v>555</v>
      </c>
      <c r="B21" s="102" t="s">
        <v>554</v>
      </c>
      <c r="C21" s="101">
        <v>3.41</v>
      </c>
      <c r="D21" s="100" t="s">
        <v>543</v>
      </c>
      <c r="E21" s="101">
        <v>3.41</v>
      </c>
      <c r="F21" s="100" t="s">
        <v>543</v>
      </c>
    </row>
    <row r="22" spans="1:6" ht="15.75" x14ac:dyDescent="0.25">
      <c r="A22" s="109" t="s">
        <v>553</v>
      </c>
      <c r="B22" s="102" t="s">
        <v>552</v>
      </c>
      <c r="C22" s="101">
        <v>0.84</v>
      </c>
      <c r="D22" s="100">
        <v>0.66</v>
      </c>
      <c r="E22" s="101">
        <v>0.84</v>
      </c>
      <c r="F22" s="100">
        <v>0.66</v>
      </c>
    </row>
    <row r="23" spans="1:6" ht="18" x14ac:dyDescent="0.25">
      <c r="A23" s="109" t="s">
        <v>551</v>
      </c>
      <c r="B23" s="102" t="s">
        <v>550</v>
      </c>
      <c r="C23" s="101">
        <v>10.68</v>
      </c>
      <c r="D23" s="100">
        <v>8.33</v>
      </c>
      <c r="E23" s="101">
        <v>10.68</v>
      </c>
      <c r="F23" s="100">
        <v>8.33</v>
      </c>
    </row>
    <row r="24" spans="1:6" ht="15.75" x14ac:dyDescent="0.25">
      <c r="A24" s="109" t="s">
        <v>549</v>
      </c>
      <c r="B24" s="102" t="s">
        <v>548</v>
      </c>
      <c r="C24" s="101">
        <v>0.06</v>
      </c>
      <c r="D24" s="100">
        <v>0.05</v>
      </c>
      <c r="E24" s="101">
        <v>0.06</v>
      </c>
      <c r="F24" s="100">
        <v>0.05</v>
      </c>
    </row>
    <row r="25" spans="1:6" ht="15.75" x14ac:dyDescent="0.25">
      <c r="A25" s="109" t="s">
        <v>547</v>
      </c>
      <c r="B25" s="102" t="s">
        <v>546</v>
      </c>
      <c r="C25" s="101">
        <v>0.71</v>
      </c>
      <c r="D25" s="100">
        <v>0.56000000000000005</v>
      </c>
      <c r="E25" s="101">
        <v>0.71</v>
      </c>
      <c r="F25" s="100">
        <v>0.56000000000000005</v>
      </c>
    </row>
    <row r="26" spans="1:6" ht="15.75" x14ac:dyDescent="0.25">
      <c r="A26" s="109" t="s">
        <v>545</v>
      </c>
      <c r="B26" s="102" t="s">
        <v>544</v>
      </c>
      <c r="C26" s="101">
        <v>1.32</v>
      </c>
      <c r="D26" s="100" t="s">
        <v>543</v>
      </c>
      <c r="E26" s="101">
        <v>1.32</v>
      </c>
      <c r="F26" s="100" t="s">
        <v>543</v>
      </c>
    </row>
    <row r="27" spans="1:6" ht="15.75" x14ac:dyDescent="0.25">
      <c r="A27" s="109" t="s">
        <v>542</v>
      </c>
      <c r="B27" s="102" t="s">
        <v>541</v>
      </c>
      <c r="C27" s="101">
        <v>0.1</v>
      </c>
      <c r="D27" s="100">
        <v>0.08</v>
      </c>
      <c r="E27" s="101">
        <v>0.1</v>
      </c>
      <c r="F27" s="100">
        <v>0.08</v>
      </c>
    </row>
    <row r="28" spans="1:6" ht="15.75" x14ac:dyDescent="0.25">
      <c r="A28" s="109" t="s">
        <v>540</v>
      </c>
      <c r="B28" s="102" t="s">
        <v>539</v>
      </c>
      <c r="C28" s="101">
        <v>7.71</v>
      </c>
      <c r="D28" s="100">
        <v>6.02</v>
      </c>
      <c r="E28" s="101">
        <v>7.71</v>
      </c>
      <c r="F28" s="100">
        <v>6.02</v>
      </c>
    </row>
    <row r="29" spans="1:6" ht="16.5" thickBot="1" x14ac:dyDescent="0.3">
      <c r="A29" s="109" t="s">
        <v>538</v>
      </c>
      <c r="B29" s="102" t="s">
        <v>537</v>
      </c>
      <c r="C29" s="101">
        <v>0.04</v>
      </c>
      <c r="D29" s="100">
        <v>0.03</v>
      </c>
      <c r="E29" s="101">
        <v>0.04</v>
      </c>
      <c r="F29" s="100">
        <v>0.03</v>
      </c>
    </row>
    <row r="30" spans="1:6" ht="16.5" thickBot="1" x14ac:dyDescent="0.3">
      <c r="A30" s="99" t="s">
        <v>510</v>
      </c>
      <c r="B30" s="108" t="s">
        <v>526</v>
      </c>
      <c r="C30" s="97">
        <f>SUM(C20:C29)</f>
        <v>42.620000000000005</v>
      </c>
      <c r="D30" s="96">
        <f>SUM(D20:D29)</f>
        <v>15.73</v>
      </c>
      <c r="E30" s="97">
        <f>SUM(E20:E29)</f>
        <v>42.620000000000005</v>
      </c>
      <c r="F30" s="96">
        <f>SUM(F20:F29)</f>
        <v>15.73</v>
      </c>
    </row>
    <row r="31" spans="1:6" ht="15.75" x14ac:dyDescent="0.25">
      <c r="A31" s="107" t="s">
        <v>506</v>
      </c>
      <c r="B31" s="106" t="s">
        <v>536</v>
      </c>
      <c r="C31" s="105">
        <v>4.1500000000000004</v>
      </c>
      <c r="D31" s="104">
        <v>3.24</v>
      </c>
      <c r="E31" s="105">
        <v>4.1500000000000004</v>
      </c>
      <c r="F31" s="104">
        <v>3.24</v>
      </c>
    </row>
    <row r="32" spans="1:6" ht="15.75" x14ac:dyDescent="0.25">
      <c r="A32" s="103" t="s">
        <v>535</v>
      </c>
      <c r="B32" s="102" t="s">
        <v>534</v>
      </c>
      <c r="C32" s="101">
        <v>0.1</v>
      </c>
      <c r="D32" s="100">
        <v>0.08</v>
      </c>
      <c r="E32" s="101">
        <v>0.1</v>
      </c>
      <c r="F32" s="100">
        <v>0.08</v>
      </c>
    </row>
    <row r="33" spans="1:6" ht="15.75" x14ac:dyDescent="0.25">
      <c r="A33" s="109" t="s">
        <v>533</v>
      </c>
      <c r="B33" s="102" t="s">
        <v>532</v>
      </c>
      <c r="C33" s="101">
        <v>5.27</v>
      </c>
      <c r="D33" s="100">
        <v>4.1100000000000003</v>
      </c>
      <c r="E33" s="101">
        <v>5.27</v>
      </c>
      <c r="F33" s="100">
        <v>4.1100000000000003</v>
      </c>
    </row>
    <row r="34" spans="1:6" ht="15.75" x14ac:dyDescent="0.25">
      <c r="A34" s="109" t="s">
        <v>530</v>
      </c>
      <c r="B34" s="102" t="s">
        <v>531</v>
      </c>
      <c r="C34" s="101">
        <v>3.34</v>
      </c>
      <c r="D34" s="100">
        <v>2.61</v>
      </c>
      <c r="E34" s="101">
        <v>3.34</v>
      </c>
      <c r="F34" s="100">
        <v>2.61</v>
      </c>
    </row>
    <row r="35" spans="1:6" ht="16.5" thickBot="1" x14ac:dyDescent="0.3">
      <c r="A35" s="109" t="s">
        <v>530</v>
      </c>
      <c r="B35" s="102" t="s">
        <v>529</v>
      </c>
      <c r="C35" s="101">
        <v>0.35</v>
      </c>
      <c r="D35" s="100">
        <v>0.27</v>
      </c>
      <c r="E35" s="101">
        <v>0.35</v>
      </c>
      <c r="F35" s="100">
        <v>0.27</v>
      </c>
    </row>
    <row r="36" spans="1:6" ht="16.5" thickBot="1" x14ac:dyDescent="0.3">
      <c r="A36" s="99" t="s">
        <v>507</v>
      </c>
      <c r="B36" s="108" t="s">
        <v>526</v>
      </c>
      <c r="C36" s="97">
        <f>SUM(C31:C35)</f>
        <v>13.209999999999999</v>
      </c>
      <c r="D36" s="96">
        <f>SUM(D31:D35)</f>
        <v>10.31</v>
      </c>
      <c r="E36" s="97">
        <f>SUM(E31:E35)</f>
        <v>13.209999999999999</v>
      </c>
      <c r="F36" s="96">
        <f>SUM(F31:F35)</f>
        <v>10.31</v>
      </c>
    </row>
    <row r="37" spans="1:6" ht="15.75" x14ac:dyDescent="0.25">
      <c r="A37" s="107" t="s">
        <v>502</v>
      </c>
      <c r="B37" s="106" t="s">
        <v>528</v>
      </c>
      <c r="C37" s="105">
        <v>7.59</v>
      </c>
      <c r="D37" s="104">
        <v>2.8</v>
      </c>
      <c r="E37" s="105">
        <v>16.11</v>
      </c>
      <c r="F37" s="104">
        <v>5.95</v>
      </c>
    </row>
    <row r="38" spans="1:6" ht="45.75" thickBot="1" x14ac:dyDescent="0.3">
      <c r="A38" s="103" t="s">
        <v>500</v>
      </c>
      <c r="B38" s="102" t="s">
        <v>527</v>
      </c>
      <c r="C38" s="101">
        <v>0.35</v>
      </c>
      <c r="D38" s="100">
        <v>0.27</v>
      </c>
      <c r="E38" s="101">
        <v>0.37</v>
      </c>
      <c r="F38" s="100">
        <v>0.28999999999999998</v>
      </c>
    </row>
    <row r="39" spans="1:6" ht="16.5" thickBot="1" x14ac:dyDescent="0.3">
      <c r="A39" s="99" t="s">
        <v>504</v>
      </c>
      <c r="B39" s="98" t="s">
        <v>526</v>
      </c>
      <c r="C39" s="97">
        <f>SUM(C37:C38)</f>
        <v>7.9399999999999995</v>
      </c>
      <c r="D39" s="96">
        <f>SUM(D37:D38)</f>
        <v>3.07</v>
      </c>
      <c r="E39" s="97">
        <f>SUM(E37:E38)</f>
        <v>16.48</v>
      </c>
      <c r="F39" s="96">
        <f>SUM(F37:F38)</f>
        <v>6.24</v>
      </c>
    </row>
    <row r="40" spans="1:6" ht="16.5" thickBot="1" x14ac:dyDescent="0.3">
      <c r="A40" s="95"/>
      <c r="B40" s="94" t="s">
        <v>525</v>
      </c>
      <c r="C40" s="93">
        <f>C39+C36+C30+C19</f>
        <v>81.570000000000007</v>
      </c>
      <c r="D40" s="92">
        <f>D39+D36+D30+D19</f>
        <v>46.91</v>
      </c>
      <c r="E40" s="93">
        <f>E39+E36+E30+E19</f>
        <v>110.11</v>
      </c>
      <c r="F40" s="92">
        <f>F39+F36+F30+F19</f>
        <v>70.08</v>
      </c>
    </row>
    <row r="41" spans="1:6" x14ac:dyDescent="0.25">
      <c r="A41" s="181" t="s">
        <v>524</v>
      </c>
      <c r="B41" s="181"/>
      <c r="C41" s="181"/>
      <c r="D41" s="181"/>
      <c r="E41" s="181"/>
      <c r="F41" s="181"/>
    </row>
    <row r="42" spans="1:6" x14ac:dyDescent="0.25">
      <c r="B42" s="91"/>
    </row>
  </sheetData>
  <mergeCells count="10">
    <mergeCell ref="A41:F41"/>
    <mergeCell ref="B2:F2"/>
    <mergeCell ref="B3:F3"/>
    <mergeCell ref="B4:F4"/>
    <mergeCell ref="B5:F5"/>
    <mergeCell ref="A7:F7"/>
    <mergeCell ref="A8:A9"/>
    <mergeCell ref="B8:B9"/>
    <mergeCell ref="C8:D8"/>
    <mergeCell ref="E8:F8"/>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shapeId="7169" r:id="rId3">
          <objectPr defaultSize="0" autoPict="0" r:id="rId4">
            <anchor moveWithCells="1" sizeWithCells="1">
              <from>
                <xdr:col>2</xdr:col>
                <xdr:colOff>152400</xdr:colOff>
                <xdr:row>0</xdr:row>
                <xdr:rowOff>0</xdr:rowOff>
              </from>
              <to>
                <xdr:col>3</xdr:col>
                <xdr:colOff>200025</xdr:colOff>
                <xdr:row>1</xdr:row>
                <xdr:rowOff>0</xdr:rowOff>
              </to>
            </anchor>
          </objectPr>
        </oleObject>
      </mc:Choice>
      <mc:Fallback>
        <oleObject shapeId="7169"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Resumo</vt:lpstr>
      <vt:lpstr>Orçamento Sintético</vt:lpstr>
      <vt:lpstr>Orçamento Analítico</vt:lpstr>
      <vt:lpstr>Cronograma Fisico Financeiro</vt:lpstr>
      <vt:lpstr>Curva ABC de Insumos</vt:lpstr>
      <vt:lpstr>Curva ABC de Serviços</vt:lpstr>
      <vt:lpstr>BDI</vt:lpstr>
      <vt:lpstr>BDI DIFERENCIADO</vt:lpstr>
      <vt:lpstr>ENCARGOS (SINAPI 12.2022)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"11891"</cp:lastModifiedBy>
  <cp:revision>0</cp:revision>
  <dcterms:created xsi:type="dcterms:W3CDTF">2023-09-18T17:22:44Z</dcterms:created>
  <dcterms:modified xsi:type="dcterms:W3CDTF">2023-09-25T21:04:00Z</dcterms:modified>
</cp:coreProperties>
</file>